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M:\finance\work_EE\Reporting_Department\Pillar3\2025 Q4\"/>
    </mc:Choice>
  </mc:AlternateContent>
  <xr:revisionPtr revIDLastSave="0" documentId="13_ncr:1_{3F66B81A-3CE1-4A20-BD6A-B8A37EDF255E}" xr6:coauthVersionLast="47" xr6:coauthVersionMax="47" xr10:uidLastSave="{00000000-0000-0000-0000-000000000000}"/>
  <bookViews>
    <workbookView xWindow="-120" yWindow="-120" windowWidth="51840" windowHeight="21120" tabRatio="929" activeTab="1" xr2:uid="{D276EBF3-4108-47B5-AD25-7A3FB33C2122}"/>
  </bookViews>
  <sheets>
    <sheet name="Mgmt. resolution and signatures" sheetId="85" r:id="rId1"/>
    <sheet name="TOC" sheetId="77" r:id="rId2"/>
    <sheet name="EU OV1" sheetId="11" r:id="rId3"/>
    <sheet name="EU KM1" sheetId="10" r:id="rId4"/>
    <sheet name="EU OVC" sheetId="56" r:id="rId5"/>
    <sheet name="EU OVA" sheetId="57" r:id="rId6"/>
    <sheet name="EU OVB" sheetId="58" r:id="rId7"/>
    <sheet name="EU LI1" sheetId="24" r:id="rId8"/>
    <sheet name="EU LI2" sheetId="25" r:id="rId9"/>
    <sheet name="EU LI3" sheetId="26" r:id="rId10"/>
    <sheet name="EU LIA" sheetId="74" r:id="rId11"/>
    <sheet name="EU LIB" sheetId="76" r:id="rId12"/>
    <sheet name="EU PV1" sheetId="86" r:id="rId13"/>
    <sheet name="EU CC1" sheetId="18" r:id="rId14"/>
    <sheet name="EU CC2" sheetId="23" r:id="rId15"/>
    <sheet name="EU CCA" sheetId="82" r:id="rId16"/>
    <sheet name="EU CCyB1" sheetId="87" r:id="rId17"/>
    <sheet name="EU CCyB2" sheetId="9" r:id="rId18"/>
    <sheet name="EU LR1" sheetId="19" r:id="rId19"/>
    <sheet name="EU LR2" sheetId="20" r:id="rId20"/>
    <sheet name="EU LR3" sheetId="21" r:id="rId21"/>
    <sheet name="EU LRA" sheetId="59" r:id="rId22"/>
    <sheet name="EU LIQA" sheetId="60" r:id="rId23"/>
    <sheet name="EU LIQ1" sheetId="12" r:id="rId24"/>
    <sheet name="EU LIQB" sheetId="61" r:id="rId25"/>
    <sheet name="EU LIQ2" sheetId="80" r:id="rId26"/>
    <sheet name="EU CRA" sheetId="62" r:id="rId27"/>
    <sheet name="EU CRB" sheetId="63" r:id="rId28"/>
    <sheet name="EU CR1" sheetId="6" r:id="rId29"/>
    <sheet name="EU CR1-A" sheetId="15" r:id="rId30"/>
    <sheet name="EU CR2" sheetId="14" r:id="rId31"/>
    <sheet name="EU CQ1" sheetId="2" r:id="rId32"/>
    <sheet name="EU CQ3" sheetId="3" r:id="rId33"/>
    <sheet name="EU CQ4" sheetId="28" r:id="rId34"/>
    <sheet name="EU CQ5" sheetId="30" r:id="rId35"/>
    <sheet name="EU CRC" sheetId="64" r:id="rId36"/>
    <sheet name="EU CR3" sheetId="5" r:id="rId37"/>
    <sheet name="EU CRD" sheetId="65" r:id="rId38"/>
    <sheet name="EU CR4" sheetId="8" r:id="rId39"/>
    <sheet name="EU CR5" sheetId="7" r:id="rId40"/>
    <sheet name="EU MRA" sheetId="67" r:id="rId41"/>
    <sheet name="EU MR1" sheetId="1" r:id="rId42"/>
    <sheet name="EU ORA" sheetId="70" r:id="rId43"/>
    <sheet name="EU OR2" sheetId="32" r:id="rId44"/>
    <sheet name="EU OR3" sheetId="27" r:id="rId45"/>
    <sheet name="EU REMA" sheetId="33" r:id="rId46"/>
    <sheet name="EU REM1" sheetId="31" r:id="rId47"/>
    <sheet name="EU REM5" sheetId="34" r:id="rId48"/>
    <sheet name="EU REM2" sheetId="35" r:id="rId49"/>
    <sheet name="EU AE1" sheetId="83" r:id="rId50"/>
    <sheet name="EU AE2" sheetId="84" r:id="rId51"/>
    <sheet name="EU AE3" sheetId="4" r:id="rId52"/>
    <sheet name="EU AE4" sheetId="75" r:id="rId53"/>
    <sheet name="Qualitative-Environmental risk " sheetId="40" r:id="rId54"/>
    <sheet name="Qualitative-Social risk" sheetId="41" r:id="rId55"/>
    <sheet name="Qualitative-Governance risk" sheetId="42" r:id="rId56"/>
    <sheet name="1.CC Transition risk-Banking b." sheetId="43" r:id="rId57"/>
    <sheet name="2.CC Trans-BB.RE collateral" sheetId="44" r:id="rId58"/>
    <sheet name="3.CC Trans-BB.alignment metrics" sheetId="45" r:id="rId59"/>
    <sheet name="4.CC Transition-toppollutcomp" sheetId="46" r:id="rId60"/>
    <sheet name="5.CC Physical risk" sheetId="47" r:id="rId61"/>
    <sheet name="6. Summary GAR " sheetId="48" r:id="rId62"/>
    <sheet name="7.Mitigating actions-GAR assets" sheetId="49" r:id="rId63"/>
    <sheet name="8.Mitigating actions - GAR %" sheetId="50" r:id="rId64"/>
    <sheet name="9.Mitigating actions-BTAR" sheetId="51" r:id="rId65"/>
    <sheet name="10.Other mitigating actions" sheetId="52" r:id="rId66"/>
    <sheet name="EU IRRBBA" sheetId="73" r:id="rId67"/>
    <sheet name="EU IRRBB1" sheetId="22" r:id="rId68"/>
    <sheet name="EU CAE1" sheetId="53" r:id="rId69"/>
  </sheets>
  <externalReferences>
    <externalReference r:id="rId70"/>
    <externalReference r:id="rId71"/>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L17" i="87" l="1"/>
  <c r="H17" i="87"/>
  <c r="G17" i="87"/>
  <c r="F17" i="87"/>
  <c r="E17" i="87"/>
  <c r="O17" i="87"/>
  <c r="K17" i="87"/>
  <c r="I17" i="87" l="1"/>
  <c r="M17" i="87"/>
  <c r="N17" i="87"/>
  <c r="D17" i="87"/>
  <c r="J17" i="87"/>
  <c r="F20" i="24" l="1"/>
  <c r="F17" i="24"/>
  <c r="F13" i="24"/>
  <c r="F21" i="24" l="1"/>
  <c r="J21" i="24"/>
  <c r="I8" i="15" l="1"/>
  <c r="AI22" i="50" l="1"/>
  <c r="AD22" i="50"/>
  <c r="AI21" i="50"/>
  <c r="AI20" i="50"/>
  <c r="AI19" i="50"/>
  <c r="AD19" i="50"/>
  <c r="E8" i="25" l="1"/>
  <c r="D10" i="25"/>
  <c r="D11" i="25"/>
  <c r="D16" i="25"/>
  <c r="E16" i="25" s="1"/>
  <c r="D19" i="25" l="1"/>
  <c r="E11" i="25"/>
  <c r="I29" i="31" l="1"/>
  <c r="G29" i="31"/>
  <c r="E38" i="23" l="1"/>
  <c r="D38" i="23"/>
  <c r="E27" i="23"/>
  <c r="D27" i="23"/>
  <c r="E20" i="23"/>
  <c r="D20" i="23"/>
  <c r="E39" i="23" l="1"/>
  <c r="D39" i="23"/>
  <c r="D65" i="18"/>
  <c r="D64" i="18"/>
  <c r="D62" i="18"/>
  <c r="D61" i="18"/>
  <c r="D60" i="18"/>
  <c r="D59" i="18"/>
  <c r="D66" i="18" l="1"/>
  <c r="I9" i="15" l="1"/>
  <c r="I10" i="15" s="1"/>
  <c r="H10" i="15"/>
  <c r="G10" i="15"/>
  <c r="F10" i="15"/>
  <c r="E10" i="15"/>
  <c r="D10" i="15"/>
  <c r="F45" i="11" l="1"/>
  <c r="D39" i="7" l="1"/>
</calcChain>
</file>

<file path=xl/sharedStrings.xml><?xml version="1.0" encoding="utf-8"?>
<sst xmlns="http://schemas.openxmlformats.org/spreadsheetml/2006/main" count="5360" uniqueCount="1844">
  <si>
    <t>a</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</si>
  <si>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</si>
  <si>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</si>
  <si>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</si>
  <si>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</si>
  <si>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</si>
  <si>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</si>
  <si>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</si>
  <si>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</si>
  <si>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</si>
  <si>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</si>
  <si>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t>Total</t>
  </si>
  <si>
    <t>Securitisation (specific risk)</t>
  </si>
  <si>
    <t>-</t>
  </si>
  <si>
    <t>b</t>
  </si>
  <si>
    <t>c</t>
  </si>
  <si>
    <t>d</t>
  </si>
  <si>
    <t>e</t>
  </si>
  <si>
    <t>f</t>
  </si>
  <si>
    <t>g</t>
  </si>
  <si>
    <t>h</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</si>
  <si>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</si>
  <si>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</si>
  <si>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</si>
  <si>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</si>
  <si>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</si>
  <si>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</si>
  <si>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</si>
  <si>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</si>
  <si>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</si>
  <si>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</si>
  <si>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</si>
  <si>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</si>
  <si>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</si>
  <si>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</si>
  <si>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</si>
  <si>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</si>
  <si>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</si>
  <si>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</si>
  <si>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</si>
  <si>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</si>
  <si>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</si>
  <si>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</si>
  <si>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</si>
  <si>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</si>
  <si>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</si>
  <si>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Households</t>
  </si>
  <si>
    <t>080</t>
  </si>
  <si>
    <t>Debt Securities</t>
  </si>
  <si>
    <t>090</t>
  </si>
  <si>
    <t>Loan commitments given</t>
  </si>
  <si>
    <t>i</t>
  </si>
  <si>
    <t>j</t>
  </si>
  <si>
    <t>k</t>
  </si>
  <si>
    <t>l</t>
  </si>
  <si>
    <t>Gross carrying amount/nominal amount</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</si>
  <si>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</si>
  <si>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</si>
  <si>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</si>
  <si>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</si>
  <si>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</si>
  <si>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</si>
  <si>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</si>
  <si>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</si>
  <si>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</si>
  <si>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</si>
  <si>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</si>
  <si>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</si>
  <si>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Debt securities</t>
  </si>
  <si>
    <t>100</t>
  </si>
  <si>
    <t>110</t>
  </si>
  <si>
    <t>120</t>
  </si>
  <si>
    <t>130</t>
  </si>
  <si>
    <t>140</t>
  </si>
  <si>
    <t>150</t>
  </si>
  <si>
    <t>Off-balance-sheet exposures</t>
  </si>
  <si>
    <t>160</t>
  </si>
  <si>
    <t>170</t>
  </si>
  <si>
    <t>180</t>
  </si>
  <si>
    <t>190</t>
  </si>
  <si>
    <t>200</t>
  </si>
  <si>
    <t>210</t>
  </si>
  <si>
    <t>220</t>
  </si>
  <si>
    <t>Matching liabilities, contingent liabilities or securities lent</t>
  </si>
  <si>
    <t>Carrying amount of selected financial liabilities</t>
  </si>
  <si>
    <t>Assets, collateral received and own
debt securities issued other than covered bonds and securitisations encumbered</t>
  </si>
  <si>
    <t xml:space="preserve">Unsecured carrying amount </t>
  </si>
  <si>
    <t>Secured carrying amount</t>
  </si>
  <si>
    <t xml:space="preserve">Debt securities </t>
  </si>
  <si>
    <t>  </t>
  </si>
  <si>
    <t xml:space="preserve">     Of which non-performing exposures</t>
  </si>
  <si>
    <t>EU-5</t>
  </si>
  <si>
    <t xml:space="preserve">            Of which defaulted </t>
  </si>
  <si>
    <t>Figures are presented in millions of euros</t>
  </si>
  <si>
    <t>m</t>
  </si>
  <si>
    <t>n</t>
  </si>
  <si>
    <t>o</t>
  </si>
  <si>
    <t>Accumulated partial write-off</t>
  </si>
  <si>
    <t>Collateral and financial guarantees received</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</si>
  <si>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</si>
  <si>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</si>
  <si>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</si>
  <si>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</si>
  <si>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</si>
  <si>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</si>
  <si>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</si>
  <si>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 xml:space="preserve">          Of which SMEs</t>
  </si>
  <si>
    <t>Table EU AE3:  Sources of encumbrance</t>
  </si>
  <si>
    <t> </t>
  </si>
  <si>
    <t xml:space="preserve"> Exposure classes</t>
  </si>
  <si>
    <t>Risk weight</t>
  </si>
  <si>
    <t>Of which unrated</t>
  </si>
  <si>
    <t>Others</t>
  </si>
  <si>
    <t xml:space="preserve">g </t>
  </si>
  <si>
    <t xml:space="preserve">h </t>
  </si>
  <si>
    <t>p</t>
  </si>
  <si>
    <t>q</t>
  </si>
  <si>
    <t>r</t>
  </si>
  <si>
    <t>s</t>
  </si>
  <si>
    <t>t</t>
  </si>
  <si>
    <t>u</t>
  </si>
  <si>
    <t>v</t>
  </si>
  <si>
    <t>w</t>
  </si>
  <si>
    <t>x</t>
  </si>
  <si>
    <t>y</t>
  </si>
  <si>
    <t>z</t>
  </si>
  <si>
    <t>aa</t>
  </si>
  <si>
    <t>Central governments or central banks</t>
  </si>
  <si>
    <t xml:space="preserve">Non-central government public sector entities </t>
  </si>
  <si>
    <t>EU 2a</t>
  </si>
  <si>
    <t xml:space="preserve">    Regional governments or local authorities</t>
  </si>
  <si>
    <t>EU 2b</t>
  </si>
  <si>
    <t xml:space="preserve">    Public sector entities</t>
  </si>
  <si>
    <t>Multilateral development banks</t>
  </si>
  <si>
    <t>EU 3a</t>
  </si>
  <si>
    <t>International organisations</t>
  </si>
  <si>
    <t>Institutions</t>
  </si>
  <si>
    <t>Covered bonds</t>
  </si>
  <si>
    <t>Corporates</t>
  </si>
  <si>
    <t xml:space="preserve">     Of which: Specialised Lending</t>
  </si>
  <si>
    <t>Subordinated debt exposures and equity</t>
  </si>
  <si>
    <t>EU 7a</t>
  </si>
  <si>
    <t xml:space="preserve">      Subordinated debt exposures</t>
  </si>
  <si>
    <t>EU 7b</t>
  </si>
  <si>
    <t xml:space="preserve">     Equity</t>
  </si>
  <si>
    <t>Retail exposures</t>
  </si>
  <si>
    <t>Secured by mortgages on immovable property and ADC exposures</t>
  </si>
  <si>
    <t>9.1</t>
  </si>
  <si>
    <t xml:space="preserve">    Secured by mortgages on residential immovable property - non IPRE</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</si>
  <si>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</si>
  <si>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</si>
  <si>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</si>
  <si>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</si>
  <si>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</si>
  <si>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</si>
  <si>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</si>
  <si>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</si>
  <si>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</si>
  <si>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</si>
  <si>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</si>
  <si>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</si>
  <si>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</si>
  <si>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</si>
  <si>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 xml:space="preserve">    Secured by mortgages on commercial immovable property - IPRE</t>
  </si>
  <si>
    <t xml:space="preserve">    Acquisition, Development and Construction (ADC)</t>
  </si>
  <si>
    <t>Exposures in default</t>
  </si>
  <si>
    <t>EU 10a</t>
  </si>
  <si>
    <t>Claims on institutions and corporates with a short-term credit assessment</t>
  </si>
  <si>
    <t>EU 10b</t>
  </si>
  <si>
    <t>Collective investment undertakings (CIU)</t>
  </si>
  <si>
    <t>EU 10c</t>
  </si>
  <si>
    <t>Other items</t>
  </si>
  <si>
    <t>not applicable</t>
  </si>
  <si>
    <t>EU 11c</t>
  </si>
  <si>
    <t>TOTAL</t>
  </si>
  <si>
    <t>Table EU CR5: standardised approach</t>
  </si>
  <si>
    <t>Exposures before CCF and before CRM</t>
  </si>
  <si>
    <t>Exposures post CCF and post CRM</t>
  </si>
  <si>
    <t>RWAs and RWAs density</t>
  </si>
  <si>
    <t>On-balance-sheet exposures</t>
  </si>
  <si>
    <t>RWEA</t>
  </si>
  <si>
    <t xml:space="preserve">RWEA density (%) </t>
  </si>
  <si>
    <t>Regional government or local authorities</t>
  </si>
  <si>
    <t>Public sector entities</t>
  </si>
  <si>
    <t>Of which: Specialised Lending</t>
  </si>
  <si>
    <t>Subordinated debt exposures</t>
  </si>
  <si>
    <t>Equity</t>
  </si>
  <si>
    <t>Retail</t>
  </si>
  <si>
    <t xml:space="preserve">Secured by mortgages on immovable property and ADC exposures </t>
  </si>
  <si>
    <t xml:space="preserve">    Secured by mortgages on residential immovable property - IPRE</t>
  </si>
  <si>
    <t xml:space="preserve">    Secured by mortgages on commercial immovable property - non IPRE</t>
  </si>
  <si>
    <t>Collective investment undertakings</t>
  </si>
  <si>
    <t>Not applicable</t>
  </si>
  <si>
    <t>Total risk exposure amount</t>
  </si>
  <si>
    <t>Institution specific countercyclical capital buffer rate</t>
  </si>
  <si>
    <t>Institution specific countercyclical capital buffer requirement</t>
  </si>
  <si>
    <t>Available own funds (amounts)</t>
  </si>
  <si>
    <t xml:space="preserve">Common Equity Tier 1 (CET1) capital </t>
  </si>
  <si>
    <t xml:space="preserve">Tier 1 capital </t>
  </si>
  <si>
    <t xml:space="preserve">Total capital </t>
  </si>
  <si>
    <t>Risk-weighted exposure amounts</t>
  </si>
  <si>
    <t>4a</t>
  </si>
  <si>
    <t>Total risk exposure pre-floor</t>
  </si>
  <si>
    <t>5a</t>
  </si>
  <si>
    <t>5b</t>
  </si>
  <si>
    <t>Common Equity Tier 1 ratio considering unfloored TREA (%)</t>
  </si>
  <si>
    <t>Tier 1 ratio (%)</t>
  </si>
  <si>
    <t>6a</t>
  </si>
  <si>
    <t>6b</t>
  </si>
  <si>
    <t>Tier 1 ratio considering unfloored TREA (%)</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</si>
  <si>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</si>
  <si>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</si>
  <si>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</si>
  <si>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</si>
  <si>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</si>
  <si>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</si>
  <si>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</si>
  <si>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</si>
  <si>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</si>
  <si>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</si>
  <si>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</si>
  <si>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</si>
  <si>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</si>
  <si>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</si>
  <si>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</si>
  <si>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</si>
  <si>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</si>
  <si>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</si>
  <si>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</si>
  <si>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</si>
  <si>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</si>
  <si>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</si>
  <si>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</si>
  <si>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</si>
  <si>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</si>
  <si>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</si>
  <si>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</si>
  <si>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</si>
  <si>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</si>
  <si>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Aptos Narrow"/>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</si>
  <si>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</si>
  <si>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</si>
  <si>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</si>
  <si>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</si>
  <si>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</si>
  <si>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</si>
  <si>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</si>
  <si>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</si>
  <si>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</si>
  <si>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</si>
  <si>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</si>
  <si>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</si>
  <si>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</si>
  <si>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</si>
  <si>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</si>
  <si>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</si>
  <si>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</si>
  <si>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</si>
  <si>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</si>
  <si>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</si>
  <si>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</si>
  <si>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</si>
  <si>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</si>
  <si>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</si>
  <si>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</si>
  <si>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</si>
  <si>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</si>
  <si>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</si>
  <si>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</si>
  <si>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</si>
  <si>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</si>
  <si>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</si>
  <si>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</si>
  <si>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</si>
  <si>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</si>
  <si>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</si>
  <si>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</si>
  <si>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 xml:space="preserve">  Of which the basic approach (F-BA and R-BA)</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</si>
  <si>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</si>
  <si>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</si>
  <si>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</si>
  <si>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</si>
  <si>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</si>
  <si>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</si>
  <si>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</si>
  <si>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</si>
  <si>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</si>
  <si>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</si>
  <si>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</si>
  <si>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</si>
  <si>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 xml:space="preserve">Of which Alternative Internal Model Approach  (A-IMA) </t>
  </si>
  <si>
    <t>EU 22a</t>
  </si>
  <si>
    <t>Large exposures</t>
  </si>
  <si>
    <t>Reclassifications between the trading and non-trading books</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</si>
  <si>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</si>
  <si>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</si>
  <si>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</si>
  <si>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</si>
  <si>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</si>
  <si>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</si>
  <si>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</si>
  <si>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Net exposure value</t>
  </si>
  <si>
    <t>On demand</t>
  </si>
  <si>
    <t>&lt;= 1 year</t>
  </si>
  <si>
    <t>&gt; 1 year &lt;= 5 years</t>
  </si>
  <si>
    <t>&gt; 5 years</t>
  </si>
  <si>
    <t>No stated maturity</t>
  </si>
  <si>
    <t>Table EU CR1: A: Maturity of exposures</t>
  </si>
  <si>
    <t>(a}</t>
  </si>
  <si>
    <t>(b)</t>
  </si>
  <si>
    <t xml:space="preserve">Amounts </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</si>
  <si>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</si>
  <si>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</si>
  <si>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</si>
  <si>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(h)</t>
  </si>
  <si>
    <t xml:space="preserve">     of which: Share Capital</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</si>
  <si>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</si>
  <si>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</si>
  <si>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</si>
  <si>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</si>
  <si>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</si>
  <si>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</si>
  <si>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</si>
  <si>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</si>
  <si>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</si>
  <si>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</si>
  <si>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</si>
  <si>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</si>
  <si>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</si>
  <si>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</si>
  <si>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</si>
  <si>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</si>
  <si>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</si>
  <si>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</si>
  <si>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</si>
  <si>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</si>
  <si>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</si>
  <si>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</si>
  <si>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</si>
  <si>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</si>
  <si>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</si>
  <si>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</si>
  <si>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</si>
  <si>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</si>
  <si>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</si>
  <si>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</si>
  <si>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</si>
  <si>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</si>
  <si>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</si>
  <si>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</si>
  <si>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</si>
  <si>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</si>
  <si>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</si>
  <si>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</si>
  <si>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</si>
  <si>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</si>
  <si>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</si>
  <si>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</si>
  <si>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</si>
  <si>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</si>
  <si>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</si>
  <si>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</si>
  <si>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</si>
  <si>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</si>
  <si>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</si>
  <si>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</si>
  <si>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</si>
  <si>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</si>
  <si>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</si>
  <si>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</si>
  <si>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</si>
  <si>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</si>
  <si>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</si>
  <si>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</si>
  <si>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</si>
  <si>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</si>
  <si>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</si>
  <si>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</si>
  <si>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</si>
  <si>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</si>
  <si>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</si>
  <si>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</si>
  <si>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</si>
  <si>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</si>
  <si>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</si>
  <si>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</si>
  <si>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</si>
  <si>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</si>
  <si>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</si>
  <si>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</si>
  <si>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</si>
  <si>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</si>
  <si>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</si>
  <si>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</si>
  <si>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</si>
  <si>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</si>
  <si>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</si>
  <si>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</si>
  <si>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</si>
  <si>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</si>
  <si>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</si>
  <si>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</si>
  <si>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</si>
  <si>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</si>
  <si>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</si>
  <si>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</si>
  <si>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</si>
  <si>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</si>
  <si>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</si>
  <si>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</si>
  <si>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</si>
  <si>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</si>
  <si>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</si>
  <si>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</si>
  <si>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</si>
  <si>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</si>
  <si>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</si>
  <si>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</si>
  <si>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</si>
  <si>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</si>
  <si>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</si>
  <si>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</si>
  <si>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</si>
  <si>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</si>
  <si>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</si>
  <si>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</si>
  <si>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</si>
  <si>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</si>
  <si>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</si>
  <si>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</si>
  <si>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</si>
  <si>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</si>
  <si>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</si>
  <si>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</si>
  <si>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</si>
  <si>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</si>
  <si>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</si>
  <si>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</si>
  <si>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</si>
  <si>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</si>
  <si>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</si>
  <si>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</si>
  <si>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</si>
  <si>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</si>
  <si>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</si>
  <si>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</si>
  <si>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and point (ca) of Article 429a(1) CRR)</t>
  </si>
  <si>
    <t>EU-11b</t>
  </si>
  <si>
    <t>(Adjustment for exposures excluded from the total exposure measure in accordance with point (j) of Article 429a(1) CRR)</t>
  </si>
  <si>
    <t>Other adjustments</t>
  </si>
  <si>
    <t>(Adjustment for temporary exemption of exposures to central banks (if applicable))</t>
  </si>
  <si>
    <t>Adjustment for derivative financial instruments</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</si>
  <si>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</si>
  <si>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</si>
  <si>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</si>
  <si>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</si>
  <si>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</si>
  <si>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</si>
  <si>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</si>
  <si>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</si>
  <si>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</si>
  <si>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</si>
  <si>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</si>
  <si>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</si>
  <si>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</si>
  <si>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</si>
  <si>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</si>
  <si>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</si>
  <si>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</si>
  <si>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</si>
  <si>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</si>
  <si>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</si>
  <si>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</si>
  <si>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</si>
  <si>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</si>
  <si>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</si>
  <si>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</si>
  <si>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</si>
  <si>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</si>
  <si>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</si>
  <si>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</si>
  <si>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</si>
  <si>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</si>
  <si>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</si>
  <si>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</si>
  <si>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</si>
  <si>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</si>
  <si>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</si>
  <si>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</si>
  <si>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</si>
  <si>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</si>
  <si>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</si>
  <si>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</si>
  <si>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</si>
  <si>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</si>
  <si>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EU-22a</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</si>
  <si>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</si>
  <si>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</si>
  <si>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</si>
  <si>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</si>
  <si>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</si>
  <si>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</si>
  <si>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</si>
  <si>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</si>
  <si>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</si>
  <si>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</si>
  <si>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</si>
  <si>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</si>
  <si>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</si>
  <si>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</si>
  <si>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</si>
  <si>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</si>
  <si>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</si>
  <si>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</si>
  <si>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</si>
  <si>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(Excluded exposures to shareholders according to Article 429a (1), point (da) CRR)</t>
  </si>
  <si>
    <t>EU-22l</t>
  </si>
  <si>
    <t>(Exposures deducted in accordance with point (q) of Article 429a(1) CRR)</t>
  </si>
  <si>
    <t>EU-22m</t>
  </si>
  <si>
    <t>(Total exempted exposures)</t>
  </si>
  <si>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</si>
  <si>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</si>
  <si>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</si>
  <si>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</si>
  <si>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</si>
  <si>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</si>
  <si>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</si>
  <si>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</si>
  <si>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</si>
  <si>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</si>
  <si>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</si>
  <si>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</si>
  <si>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</si>
  <si>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</si>
  <si>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</si>
  <si>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</si>
  <si>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</si>
  <si>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</si>
  <si>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</si>
  <si>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</si>
  <si>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</si>
  <si>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</si>
  <si>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</si>
  <si>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</si>
  <si>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</si>
  <si>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</si>
  <si>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</si>
  <si>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</si>
  <si>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</si>
  <si>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</si>
  <si>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</si>
  <si>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Exposures treated as sovereigns</t>
  </si>
  <si>
    <t>EU-6</t>
  </si>
  <si>
    <t>Exposures to regional governments, MDB, international organisations and PSE, not treated as sovereigns</t>
  </si>
  <si>
    <t>EU-7</t>
  </si>
  <si>
    <t>EU-8</t>
  </si>
  <si>
    <t>Secured by mortgages of immovable properties</t>
  </si>
  <si>
    <t>EU-9</t>
  </si>
  <si>
    <t>EU-10</t>
  </si>
  <si>
    <t>EU-11</t>
  </si>
  <si>
    <t>EU-12</t>
  </si>
  <si>
    <t>Other exposures (eg equity, securitisations, and other non-credit obligation assets)</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</si>
  <si>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</si>
  <si>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</si>
  <si>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</si>
  <si>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</si>
  <si>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</si>
  <si>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</si>
  <si>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</si>
  <si>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</si>
  <si>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</si>
  <si>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Template EU CC2 - reconciliation of regulatory own funds to balance sheet in the audited financial statements</t>
  </si>
  <si>
    <t>Balance sheet as in published financial statements</t>
  </si>
  <si>
    <t>Under regulatory scope of consolidation</t>
  </si>
  <si>
    <t>Reference</t>
  </si>
  <si>
    <t>Loans and advances to customers</t>
  </si>
  <si>
    <t>Investments in subsidiaries</t>
  </si>
  <si>
    <t>Property, plant and equipment</t>
  </si>
  <si>
    <t>Investment property</t>
  </si>
  <si>
    <t>Intangible assets</t>
  </si>
  <si>
    <t>Other assets</t>
  </si>
  <si>
    <t>xxx</t>
  </si>
  <si>
    <t>Total assets</t>
  </si>
  <si>
    <t>Other liabilities</t>
  </si>
  <si>
    <t>Total liabilities</t>
  </si>
  <si>
    <t>Shareholders' Equity</t>
  </si>
  <si>
    <t>Other reserves (other accumulated comprehensive income)</t>
  </si>
  <si>
    <t>Retained earnings</t>
  </si>
  <si>
    <t>Total shareholders' equity</t>
  </si>
  <si>
    <t xml:space="preserve">Template EU LI1 - Differences between the accounting scope and the scope of prudential consolidation and mapping of financial statement categories with regulatory risk categories </t>
  </si>
  <si>
    <t xml:space="preserve"> </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</si>
  <si>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</si>
  <si>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</si>
  <si>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</si>
  <si>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</si>
  <si>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</si>
  <si>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</si>
  <si>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</si>
  <si>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</si>
  <si>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</si>
  <si>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Cash balances at central banks</t>
  </si>
  <si>
    <t>Due from other banks</t>
  </si>
  <si>
    <t>Investments in associates</t>
  </si>
  <si>
    <t>Current tax assets</t>
  </si>
  <si>
    <t>Assets held for sale</t>
  </si>
  <si>
    <t xml:space="preserve">Total assets </t>
  </si>
  <si>
    <t>Breakdown by liability classes according to the balance sheet in the published financial statements</t>
  </si>
  <si>
    <t>1</t>
  </si>
  <si>
    <t>Loans from banks</t>
  </si>
  <si>
    <t>Deposits from customers</t>
  </si>
  <si>
    <t>Subordinated bonds</t>
  </si>
  <si>
    <t>4</t>
  </si>
  <si>
    <t>Current tax liabilities</t>
  </si>
  <si>
    <t xml:space="preserve">Total liabilities </t>
  </si>
  <si>
    <t>of which: foreign currency translation reserve</t>
  </si>
  <si>
    <t>of which: revaluation reserve</t>
  </si>
  <si>
    <t>of which: changes in fair value of debt securities measured at FVOCI</t>
  </si>
  <si>
    <t>of which: profit for the financial year</t>
  </si>
  <si>
    <t>of which: retained earnings from previous periods</t>
  </si>
  <si>
    <t>Debt securities at  (FVOCI)</t>
  </si>
  <si>
    <t>Loans to customers</t>
  </si>
  <si>
    <t xml:space="preserve">Template EU LI2 - Main sources of differences between regulatory exposure amounts and carrying values in financial statements </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</si>
  <si>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</si>
  <si>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</si>
  <si>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</si>
  <si>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</si>
  <si>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</si>
  <si>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</si>
  <si>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</si>
  <si>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</si>
  <si>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</si>
  <si>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</si>
  <si>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</si>
  <si>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</si>
  <si>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</si>
  <si>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</si>
  <si>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</si>
  <si>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</si>
  <si>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</si>
  <si>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 xml:space="preserve">Template EU LI3 - Outline of the differences in the scopes of consolidation (entity by entity) </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</si>
  <si>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</si>
  <si>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</si>
  <si>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</si>
  <si>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</si>
  <si>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</si>
  <si>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</si>
  <si>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</si>
  <si>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</si>
  <si>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</si>
  <si>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Bigbank AS</t>
  </si>
  <si>
    <t>Credit institution</t>
  </si>
  <si>
    <t>AS Baltijas Izaugsmes Grupa</t>
  </si>
  <si>
    <t>X</t>
  </si>
  <si>
    <t>Real estate activities</t>
  </si>
  <si>
    <t>OÜ Rüütli Majad</t>
  </si>
  <si>
    <t xml:space="preserve">    OÜ Rüütli Property</t>
  </si>
  <si>
    <t xml:space="preserve">    OÜ Papiniidu Property</t>
  </si>
  <si>
    <t xml:space="preserve">    OÜ Pärnu mnt 153 Property</t>
  </si>
  <si>
    <t>Agriculture, forestry and fishing</t>
  </si>
  <si>
    <t xml:space="preserve">Business Indicator Component (BIC) </t>
  </si>
  <si>
    <t>EU 1</t>
  </si>
  <si>
    <t>Alternative Standardised Approach (ASA) Own Funds Requirements (OROF) under Article 314(4)</t>
  </si>
  <si>
    <t xml:space="preserve">Not applicable </t>
  </si>
  <si>
    <t>Minimum Required Operational Risk Own Funds Requirements (OROF)</t>
  </si>
  <si>
    <t>Operational Risk Exposure Amounts (REA)</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</si>
  <si>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</si>
  <si>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</si>
  <si>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</si>
  <si>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</si>
  <si>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</si>
  <si>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</si>
  <si>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Other countries</t>
  </si>
  <si>
    <t>f </t>
  </si>
  <si>
    <t>Estonia</t>
  </si>
  <si>
    <t>Lithuania</t>
  </si>
  <si>
    <t>Latvia</t>
  </si>
  <si>
    <t>Finland</t>
  </si>
  <si>
    <t>Bulgaria</t>
  </si>
  <si>
    <t>Gross carrying amount</t>
  </si>
  <si>
    <t>Of which loans and advances subject to impairment</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</si>
  <si>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</si>
  <si>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</si>
  <si>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</si>
  <si>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</si>
  <si>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</si>
  <si>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</si>
  <si>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</si>
  <si>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</si>
  <si>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</si>
  <si>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</si>
  <si>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</si>
  <si>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</si>
  <si>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</si>
  <si>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</si>
  <si>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</si>
  <si>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</si>
  <si>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</si>
  <si>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 Template EU OR2 - Business Indicator, components and subcomponents</t>
  </si>
  <si>
    <t>BI and its subcomponents</t>
  </si>
  <si>
    <t>T-1</t>
  </si>
  <si>
    <t>T-2</t>
  </si>
  <si>
    <t>Average value</t>
  </si>
  <si>
    <t>Interest, lease and dividend component (ILDC)</t>
  </si>
  <si>
    <t>ILDC related to the individual institution/consolidated Group (excluding entities considered by Article 314(3)</t>
  </si>
  <si>
    <t>1a</t>
  </si>
  <si>
    <t>Interest and lease income</t>
  </si>
  <si>
    <t xml:space="preserve"> - </t>
  </si>
  <si>
    <t>1b</t>
  </si>
  <si>
    <t>Interest and lease expense</t>
  </si>
  <si>
    <t>1c</t>
  </si>
  <si>
    <t>Total assets/Asset component</t>
  </si>
  <si>
    <t>1d</t>
  </si>
  <si>
    <t>Dividend income/ dividend component</t>
  </si>
  <si>
    <t>Services component (SC)</t>
  </si>
  <si>
    <t>2a</t>
  </si>
  <si>
    <t>Fee and commission income</t>
  </si>
  <si>
    <t>2b</t>
  </si>
  <si>
    <t>Fee and commission expense</t>
  </si>
  <si>
    <t>2c</t>
  </si>
  <si>
    <t>Other operating income</t>
  </si>
  <si>
    <t>2d</t>
  </si>
  <si>
    <t>Other operating expense</t>
  </si>
  <si>
    <t>Financial component (FC)</t>
  </si>
  <si>
    <t>3a</t>
  </si>
  <si>
    <t>Net profit or loss applicable to trading book (TB)</t>
  </si>
  <si>
    <t>3b</t>
  </si>
  <si>
    <t>Net profit or loss applicable to banking book (BB)</t>
  </si>
  <si>
    <t>EU 3c</t>
  </si>
  <si>
    <t>Approach followed  to determine the TB/BB boundary (PBA or accounting approach)</t>
  </si>
  <si>
    <t>Business Indicator (BI)</t>
  </si>
  <si>
    <t>Business indicator component (BIC)</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</si>
  <si>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</si>
  <si>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</si>
  <si>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</si>
  <si>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</si>
  <si>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</si>
  <si>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</si>
  <si>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</si>
  <si>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</si>
  <si>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</si>
  <si>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</si>
  <si>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</si>
  <si>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</si>
  <si>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</si>
  <si>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</si>
  <si>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</si>
  <si>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</si>
  <si>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</si>
  <si>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</si>
  <si>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</si>
  <si>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</si>
  <si>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</si>
  <si>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</si>
  <si>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</si>
  <si>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</si>
  <si>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</si>
  <si>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</si>
  <si>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Template EU REM5 - Information on remuneration of staff whose professional activities have a material impact on institutions’ risk profile (identified staff)</t>
  </si>
  <si>
    <t xml:space="preserve">a </t>
  </si>
  <si>
    <t>Management body remuneration</t>
  </si>
  <si>
    <t>Business areas</t>
  </si>
  <si>
    <t>MB Management function</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</si>
  <si>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</si>
  <si>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</si>
  <si>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</si>
  <si>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</si>
  <si>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</si>
  <si>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</si>
  <si>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</si>
  <si>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</si>
  <si>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</si>
  <si>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</si>
  <si>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</si>
  <si>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</si>
  <si>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</si>
  <si>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</si>
  <si>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</si>
  <si>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</si>
  <si>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</si>
  <si>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</si>
  <si>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</si>
  <si>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</si>
  <si>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</si>
  <si>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</si>
  <si>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</si>
  <si>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</si>
  <si>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</si>
  <si>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</si>
  <si>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</si>
  <si>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</si>
  <si>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</si>
  <si>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</si>
  <si>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According to Art. 446 CRR: </t>
  </si>
  <si>
    <t>T</t>
  </si>
  <si>
    <t>Template EU LIQ1 - Quantitative information of LCR</t>
  </si>
  <si>
    <t>Total unweighted value (average)</t>
  </si>
  <si>
    <t>Total weighted value (average)</t>
  </si>
  <si>
    <t>EU 1a</t>
  </si>
  <si>
    <t>Quarter ending on (DD Month YYY)</t>
  </si>
  <si>
    <t xml:space="preserve">T-1 </t>
  </si>
  <si>
    <t>T-3</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</si>
  <si>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</si>
  <si>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</si>
  <si>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</si>
  <si>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</si>
  <si>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</si>
  <si>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</si>
  <si>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</si>
  <si>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</si>
  <si>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</si>
  <si>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</si>
  <si>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</si>
  <si>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</si>
  <si>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</si>
  <si>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</si>
  <si>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</si>
  <si>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</si>
  <si>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</si>
  <si>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</si>
  <si>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</si>
  <si>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</si>
  <si>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</si>
  <si>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</si>
  <si>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</si>
  <si>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</si>
  <si>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</si>
  <si>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</si>
  <si>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</si>
  <si>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</si>
  <si>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</si>
  <si>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</si>
  <si>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</si>
  <si>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</si>
  <si>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</si>
  <si>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</si>
  <si>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</si>
  <si>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</si>
  <si>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</si>
  <si>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 xml:space="preserve">Template EU LIQ2: Net Stable Funding Ratio </t>
  </si>
  <si>
    <t>In accordance with Article 451a(3) CRR</t>
  </si>
  <si>
    <t>C 81.00</t>
  </si>
  <si>
    <t>(in currency amount)</t>
  </si>
  <si>
    <t>Unweighted value by residual maturity</t>
  </si>
  <si>
    <t>Weighted value</t>
  </si>
  <si>
    <t>Ref BCBS NSFR</t>
  </si>
  <si>
    <t>Ref CRR2</t>
  </si>
  <si>
    <t>No maturity[1]</t>
  </si>
  <si>
    <t>&lt; 6 months</t>
  </si>
  <si>
    <t>6 months to &lt; 1yr</t>
  </si>
  <si>
    <t>≥ 1yr</t>
  </si>
  <si>
    <t>No maturity</t>
  </si>
  <si>
    <t>Available stable funding (ASF) Items</t>
  </si>
  <si>
    <t>451a 3b</t>
  </si>
  <si>
    <t>Capital items and instruments</t>
  </si>
  <si>
    <t>See instructions</t>
  </si>
  <si>
    <t>Own funds</t>
  </si>
  <si>
    <t>21a,24d, 25a</t>
  </si>
  <si>
    <t>Other capital instruments</t>
  </si>
  <si>
    <t>21b,24d,25a</t>
  </si>
  <si>
    <t>Retail deposits</t>
  </si>
  <si>
    <t>21c,22</t>
  </si>
  <si>
    <t>21c,23</t>
  </si>
  <si>
    <t>Wholesale funding:</t>
  </si>
  <si>
    <t>Operational deposits</t>
  </si>
  <si>
    <t>21c,24b,25a</t>
  </si>
  <si>
    <t>Other wholesale funding</t>
  </si>
  <si>
    <t>21c,24acd,25a</t>
  </si>
  <si>
    <t>Interdependent liabilities</t>
  </si>
  <si>
    <t xml:space="preserve">Other liabilities: </t>
  </si>
  <si>
    <t xml:space="preserve">NSFR derivative liabilities </t>
  </si>
  <si>
    <t>19,20,25c</t>
  </si>
  <si>
    <t>All other liabilities and capital instruments not included in the above categories</t>
  </si>
  <si>
    <t>25abd</t>
  </si>
  <si>
    <t>Total available stable funding (ASF)</t>
  </si>
  <si>
    <t>Required stable funding (RSF) Items</t>
  </si>
  <si>
    <t>RSF</t>
  </si>
  <si>
    <t>EU-15a</t>
  </si>
  <si>
    <t>Assets encumbered for a residual maturity of one year or more in a cover pool</t>
  </si>
  <si>
    <t>Deposits held at other financial institutions for operational purposes</t>
  </si>
  <si>
    <t>C 80.00</t>
  </si>
  <si>
    <t>Performing loans and securities:</t>
  </si>
  <si>
    <t>451a 3c</t>
  </si>
  <si>
    <t>36ab,37,39a,40ab,42a,43a</t>
  </si>
  <si>
    <t>With a risk weight of less than or equal to 35% under the Basel II Standardised Approach for credit risk</t>
  </si>
  <si>
    <t xml:space="preserve">Performing residential mortgages, of which: </t>
  </si>
  <si>
    <t>40d</t>
  </si>
  <si>
    <t>Other loans and securities that are not in default and do not qualify as HQLA, including exchange-traded equities and trade finance on-balance sheet products</t>
  </si>
  <si>
    <t>38,40c,43c</t>
  </si>
  <si>
    <t>Performing securities financing transactions with financial customerscollateralised by Level 1 HQLA subject to 0% haircut</t>
  </si>
  <si>
    <t>Interdependent assets</t>
  </si>
  <si>
    <t>39b,40c,43c</t>
  </si>
  <si>
    <t>Performing securities financing transactions with financial customer collateralised by other assets and loans and advances to financial institutions</t>
  </si>
  <si>
    <t xml:space="preserve">Other assets: </t>
  </si>
  <si>
    <t>36c,40e,41b,42b,43a</t>
  </si>
  <si>
    <t>Performing loans to non- financial corporate clients, loans to retail and small business customers, and loans to sovereigns, and PSEs, of which:</t>
  </si>
  <si>
    <t>Physical traded commodities</t>
  </si>
  <si>
    <t>36c,40e,41b,43a</t>
  </si>
  <si>
    <t>Assets posted as initial margin for derivative contracts and contributions to default funds of CCPs</t>
  </si>
  <si>
    <t>40e,41a,42b,43a</t>
  </si>
  <si>
    <t>40e,41a,43a</t>
  </si>
  <si>
    <t xml:space="preserve">NSFR derivative liabilities before deduction of variation margin posted </t>
  </si>
  <si>
    <t>40e,42c,43a</t>
  </si>
  <si>
    <t>All other assets not included in the above categories</t>
  </si>
  <si>
    <t>Off-balance sheet items</t>
  </si>
  <si>
    <t>No mapping to reporting</t>
  </si>
  <si>
    <t>Total RSF</t>
  </si>
  <si>
    <t>42d</t>
  </si>
  <si>
    <t>Net Stable Funding Ratio (%)</t>
  </si>
  <si>
    <t>42a </t>
  </si>
  <si>
    <t>34,35,43b</t>
  </si>
  <si>
    <t>19,43d</t>
  </si>
  <si>
    <t>36d,43c</t>
  </si>
  <si>
    <t>46,47</t>
  </si>
  <si>
    <t>Table EU  REMA - Remuneration policy</t>
  </si>
  <si>
    <t>Qualitative disclosures</t>
  </si>
  <si>
    <t>(a)</t>
  </si>
  <si>
    <t>(c)</t>
  </si>
  <si>
    <t>(d)</t>
  </si>
  <si>
    <t>(e)</t>
  </si>
  <si>
    <t>(f)</t>
  </si>
  <si>
    <t>(g)</t>
  </si>
  <si>
    <t>(j)</t>
  </si>
  <si>
    <t>Pages 100-114    https://static.bigbank.eu/assets/2026/02/Bigbank_annual_report_2025.pdf</t>
  </si>
  <si>
    <t>Template EU OV1 - Overview of total risk exposure amounts</t>
  </si>
  <si>
    <t>Template 9 - Mitigating actions: BTAR</t>
  </si>
  <si>
    <t>Template 7 - Mitigating actions: Assets for the calculation of GAR</t>
  </si>
  <si>
    <t>Template 9.3 - Summary table - BTAR %</t>
  </si>
  <si>
    <t>Template 9.2 - BTAR %</t>
  </si>
  <si>
    <t>Template 9.1 - Mitigating actions: Assets for the calculation of BTAR</t>
  </si>
  <si>
    <t>Template 10 - Other climate change mitigating actions that are not covered in the EU Taxonomy</t>
  </si>
  <si>
    <t xml:space="preserve">ESG risks, which also include environmental risks, are integrated into the group's Operational Risk Policy, the Risk and Capital Management Policy, Business Continuity Management, Risk- and Control Self-Assessment procedure, the Internal Capital and Liquidity Adequacy Assessment Process and the Credit Policy. 
Environmental risks are assessed annually as part of the double materiality analysis. If an envrionmental risk becomes material by score, it is further assessed with internal experts in the sustainability working group. If the aspect is material and exceeds financial materiality threshold, aditional targets are set and the aspect is integrated into the Sustainability Policy and other relevant policies, and reported in the Annual Report. </t>
  </si>
  <si>
    <t>Description of the link (transmission channels) between environmental risks with credit risk, liquidity and funding risk, market risk, operational risk and reputational risk in the risk management framework</t>
  </si>
  <si>
    <t>(r)</t>
  </si>
  <si>
    <t>Bigbank does not finance fossil fuel production, as the activity is significantly contributing to climate change</t>
  </si>
  <si>
    <t>Description of limits to environmental risks (as drivers of prudential risks) that are set, and triggering escalation and exclusion in the case of breaching these limits</t>
  </si>
  <si>
    <t>(q)</t>
  </si>
  <si>
    <t xml:space="preserve">The IPCC climate projections contain the best available information about climate risks in the world. However, the scope of the projections are quite large and better data for local conditions is needed. As an example the Estonian Climate Change Adaptation Plan was adopted in 2017 and climate risks have escalated since then. It can be assumed that the granularity of local climate risks beyond flooding and sea level rise could be improved upon. </t>
  </si>
  <si>
    <t>Data availability, quality and accuracy, and efforts to improve these aspects</t>
  </si>
  <si>
    <t>(p)</t>
  </si>
  <si>
    <t xml:space="preserve">Internal Capital and Liquidity Adequacy Assessment Process (ICAAP/ILAAP) Procedure contains the assessment of vulnerabilities to ESG risk to be incorporated into credit risk stress test. The bank has been assessing climate risks effects on credit losses as part of the stress testing for many years.
The stress tests concluded, that currently the combined effect of physical and transition risks may manifest as a financial impact of up to 3.12 million euros in the period 2025–2026, which is below Bigbank's financially significant threshold, thus no additional capital was allocated.  </t>
  </si>
  <si>
    <t>Results and outcome of the risk tools implemented and the estimated impact of environmental risk on capital and liquidity risk profile</t>
  </si>
  <si>
    <t>(o)</t>
  </si>
  <si>
    <t xml:space="preserve">Environmental risks were identified through the climate projections study as discussed in part (k), which was a part of a larger materiality analysis. The bank's vulnerability towards the identified risks were further assessed stress tests as discussed in part (l). </t>
  </si>
  <si>
    <t>Implementation of tools for identification, measurement and management of environmental risks</t>
  </si>
  <si>
    <t>(n)</t>
  </si>
  <si>
    <t xml:space="preserve">Bigbank’s annual report include a Sustainability Statement showing a commitment to following ESG principle beyond profit generation.
As part of the Credit Policy, the bank has set up the following commitments contributing towards mitigating environmental risks: 
- the bank shall avoid financing corporate customers involved in illegal logging; endangering well-being of endangered plants and animals; practicing ecologically unsustainable fishing methods
- the bank has not financed and will not finance activities related to fossil fuel production 
At the end of 2025, Group Sustainability Policy along with ESG Rating process was amended, to better take into consideration climate risks and potential adaptation methods. </t>
  </si>
  <si>
    <t>Activities, commitments and exposures contributing to mitigate environmental risks</t>
  </si>
  <si>
    <t>(m)</t>
  </si>
  <si>
    <t>Stress tests are  performed for the financial impact of physical risks of climate change on real estate collateral and the financial impact of transition risks on different economic sectors of the loan portfolio. 
Stress tests are conducted annually for a two-year period. The stress test is based on IPCC AR5 most pessimistic scenario RCP8.5 as the worst-case pathway. Transition risks are analyzed based on United Nations Environment Programme Finance Initiative methodology and scenarios. Based on the stress tests, climate-related risks do not have a strong impact on the Group.</t>
  </si>
  <si>
    <t>Processes to identify, measure and monitor activities and exposures (and collateral where applicable) sensitive to environmental risks, covering relevant transmission channels</t>
  </si>
  <si>
    <t>(l)</t>
  </si>
  <si>
    <t>Physical environmental risks and stress tests are based on IPCC synthesis report AR5, most specifically scenario RCP8.5, which is the most pessimistic scenario available.  
Transition risks are assessed based on the United Nations Environment Programme Finance Initiative (UNEP FI) methodology, in which transition scenarios describe the evolving economic environment over time, across sectors and geographies, and the financial pressures on different sectors and companies. Transition risks are related to the costs of the low-carbon transition, which may affect companies’ revenues. The financial impact experienced by Bigbank is related to the loss of revenues and the three costs of the low-carbon transition: direct and indirect emissions costs, and the required low-carbon investments.</t>
  </si>
  <si>
    <t>Definitions, methodologies and international standards on which the environmental risk management framework is based</t>
  </si>
  <si>
    <t>(k)</t>
  </si>
  <si>
    <t xml:space="preserve">Bigbank conducts double materiality assessments, evaluating environmental risks across three time horizons: short-term (&lt;3 years), medium-term (3-10 years), and long-term (&gt;10 years). These time horizons are integrated into the risk management framework through various measures, including stress tests for both physical and transition risks. 
On a wider scale, ESG risks are integrated into the group's Operational Risk Policy,  the Risk and Capital Management Policy, Business Continuity Management, Risk- and Control Self-Assessment procedure, the Internal Capital and Liquidity Adequacy Assessment Process and the Credit Policy. Whether the environmental risk is material in the short- medium- or long term is analysed as part of the ESRS double materiality framework. </t>
  </si>
  <si>
    <t>Integration of short-, medium- and long-term effects of environmental factors and risks in the risk framework</t>
  </si>
  <si>
    <t>Risk management</t>
  </si>
  <si>
    <t xml:space="preserve">Remuneration policy provides a framework for fair and transparent remuneration within the Group. The remuneration policy includes control measures aimed at ensuring that the principle of gender neutrality is respected and that male and female employees are remunerated based on criteria related to the capabilities, competence, qualifications, experience and knowledge of the employee or material risk taker. Remuneration principles set clear guidelines for fair and transparent remuneration. Among other things, the remuneration principles define benefits provided by the bank that all employees are entitled to. </t>
  </si>
  <si>
    <t>Alignment of the remuneration policy with institution's environmental risk-related objectives</t>
  </si>
  <si>
    <t xml:space="preserve">Internal reporting of potentially material environmental risks are continuos between the Head of ESG and the member of the Management Board responsible for sustainable banking activities. Frequency of reporting to the Management Board is adjusted as needed when specific topics arise, such as the results of the materiality assessment, stress test, climate law reviews ect. Externally, environmental- social and governance risks are reported annually in the Annual Report. </t>
  </si>
  <si>
    <t>Lines of reporting and frequency of reporting relating to environmental risk</t>
  </si>
  <si>
    <t xml:space="preserve">ESG factors and -risks are the responsibility of the bank's Head of ESG, that reports to the member of the Management Board, that is responsible for sustainable banking activities. Additionally, a sustainability workgroup is set up in BigBank. The workgroup consists of at least 5 permanent members and discusses various sustainability related projects. </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</si>
  <si>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</si>
  <si>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 xml:space="preserve">Short- medium- and long term environmental risks (physical and transitional) are assessed as part of the  double materiality analysis, the results of which are presented to the Management Board annually. The Materiality Assessment provides ongoing input regarding which mitigation activities are needed over different time horizons and helps identify the necessary resources for effective risk management. The double materiality analysis is the basis for external reporting of material environmental risks. The analysis and the report is independently audited. </t>
  </si>
  <si>
    <t>Management body's integration of short-, medium- and long-term effects of environmental factors and risks, organisational structure both within business lines and internal control functions</t>
  </si>
  <si>
    <t xml:space="preserve">The bank's sustainability policy is approved by the Supervisory Board of Bigbank based on the proposal of the Management Board. The Management Board assigns a member of the Board as responsible for sustainable banking activities, and who also sets up and contributes to a sustainability working group. </t>
  </si>
  <si>
    <t>Responsibilities of the management body for setting the risk framework, supervising and managing the implementation of the objectives, strategy and policies in the context of environmental risk management covering relevant transmission channels</t>
  </si>
  <si>
    <t>Governance</t>
  </si>
  <si>
    <t>An ESG rating is developed for all customers when the principal sum of individual credit facility exceeds 0.5 MEUR and Customer group total exposure after the new credit exceeds 1.0 MEUR. ESG rating is integrated to pricing of corporate credits by risk margins added to (or deducted from) minimum interest margin</t>
  </si>
  <si>
    <t>Policies and procedures relating to direct and indirect engagement with new or existing counterparties on their strategies to mitigate and reduce environmental risks</t>
  </si>
  <si>
    <t>The bank does not currently claim that its activities are associated with environmentally sustainable activities under the Taxonomy Regulation. 
The bank's goal is to support the efforts of climate mitigation as it has no investments nor plans on having any investments in fossil fuel production activities. In the case when green products are developed, the bank shall ensure that these are EU taxonomy aligned and are contributing substantially to climate change mitigation or adaptation, have clear environmental benefit and do no significant harm to any of the environmental objectives.</t>
  </si>
  <si>
    <t>Current investment activities and (future) investment targets towards environmental objectives and EU Taxonomy-aligned activities</t>
  </si>
  <si>
    <t xml:space="preserve">Environmental risks are addressed as a part of the EU ESRS double materiality analysis which takes into account short-, medium- and long term risks. As a result of the materiality assessment, significant physical and transition risks have been identified. When a risk is material, targets are set up to minimize impact. Stress tests are conducted for climate risks, both transition and physical risks. Major risks along with goals and targets are reported in the Annual report, and consequently the Group's Sustainability Policy is amended as needed.  </t>
  </si>
  <si>
    <t>Objectives, targets and limits to assess and address environmental risk in short-, medium-, and long-term, and performance assessment against these objectives, targets and limits, including forward-looking information in the design of business strategy and processes</t>
  </si>
  <si>
    <t xml:space="preserve">Environmental risks are a part of the larger ESG risks category, which are integrated into the group's Operational Risk Management Framework to ensure sustainable and responsible operations. ESG risks are further considered in the processes of vendor selection, lending and business continuity planning. ESG risks are assessed in depth as part of the double materiality analysis which is the basis for CSRD compliance. The double materiality analysis is conducted following the requirements of EFRAG European Sustainability Reporting Standards </t>
  </si>
  <si>
    <t>Institution's business strategy to integrate environmental factors and risks, taking into account the impact of environmental factors and risks on institution's business environment, business model, strategy and financial planning</t>
  </si>
  <si>
    <t>Business strategy and processes</t>
  </si>
  <si>
    <t>Qualitative information - Free format</t>
  </si>
  <si>
    <t>Row number</t>
  </si>
  <si>
    <t>in accordance with Article 449a CRR</t>
  </si>
  <si>
    <t>Table 1 - Qualitative information on Environmental risk</t>
  </si>
  <si>
    <t xml:space="preserve">Bigbank has established group-wide policies that apply to all employees. All policies are supervisory board level documents. Based on these policies, various internal procedures have been developed, which fall under the management’s authority. This means that the implementation of the policies is the responsibility of the management. </t>
  </si>
  <si>
    <t xml:space="preserve">ESG risks, which include social risks, are integrated into the group's Operational Risk Policy, the Risk and Capital Management Policy, Business Continuity Management, Risk- and Control Self-Assessment procedure, the Internal Capital and Liquidity Adequacy Assessment Process and the Credit Policy. </t>
  </si>
  <si>
    <t xml:space="preserve">The Bank has set out in its Credit Policy, that it shall not grant loans to Customers who practice unethical business principles including but not limited to human or animal abuse, violation of human rights, discrimination or unauthorized use of child labor. </t>
  </si>
  <si>
    <t>Description of setting limits to social risk and cases to trigger escalation and exclusion in the case of breaching these limits</t>
  </si>
  <si>
    <t>Social risks both in terms of exposure to own workforce and to customers are assessed as part of the double materiality analysis, which is developed in accordance with the requirements in the European Sustainability Reporting Standards</t>
  </si>
  <si>
    <t>Implementation of tools for identification and management of social risk</t>
  </si>
  <si>
    <t>Bigbank allocates resources each year to manage significant impacts. Among other things, the group's budget takes into account employee training costs, event organization costs, work environment safety costs, maintenance and development of necessary information and information security systems, and other similar costs.</t>
  </si>
  <si>
    <t>Activities, commitments and assets contributing to mitigate social risk</t>
  </si>
  <si>
    <t>The bank collects data from employees and customers. Employee satisfaction survey and an ESG questionnaire is sent out to all employees annually.  Further stakeholder feedback is collected through customer feedback (regular customer satisfaction surveys to assess the quality of digital channels and services, collaboration with supervisory bodies to promote responsible lending, and dialogue with local regulators on sustainability issues). 
Based on this, social risks related to employees, community and customers are assessed as part of the double materiality analysis, from which material topics emerge and metrics are set to monitor performance. The results of these metrics are reported annually in the Annual Report.</t>
  </si>
  <si>
    <t>Processes to identify, measure and monitor activities and exposures (and collateral wher applicable) sensitive to social risk, covering relevant transmission channels</t>
  </si>
  <si>
    <t xml:space="preserve">Communication with customers is based on the customer service standard, which sets a goal of  providing the bank's customer with an experience that is worthy of recommendation. Principles for Responsible Lending are set out in due diligence measures that must be implemented before granting credit to customers, such as collecting and verifying the data necessary to assess the customer's creditworthiness and giving pre-contractual advice. The provisions set out in the principles are binding on all employees and apply to all transactions. 
Bigbank has taken the UN Guiding Principles on Business and Human Rights, the ILO Fundamental Principles and Declaration on Fundamental Rights at Work and the OECD Guidelines for Multinational Enterprises as models when designing its employee policies and procedures – respecting human rights is an integral part of Bigbank’s business operations. </t>
  </si>
  <si>
    <t>Definitions, methodologies and international standards on which the social risk management framework is based</t>
  </si>
  <si>
    <t>Remuneration policy provides a framework for fair and transparent remuneration within the Group. The remuneration policy includes control measures aimed at ensuring that the principle of gender neutrality is respected and that male and female employees are remunerated based on criteria related to the capabilities, competence, qualifications and experience. Remuneration principles set clear guidelines for fair and transparent remuneration and defines benefits provided by the bank that all employees are entitled to</t>
  </si>
  <si>
    <t>Alignment of the remuneration policy in line with institution's social risk-related objectives</t>
  </si>
  <si>
    <t>Lines of reporting and frequency of reporting relating to social risk</t>
  </si>
  <si>
    <t>Bigbank monitors and evaluates the effectiveness of its measures through community feedback, employee feedback and customer feedback. Employee metrics are reported quarterly as part of the operational risk overview or if an incident has occurred. An incident is escalated based on its risk level, the highest level risks are reported to Management Board and to the Supervisory Board. 
Social metrics are reviewed by the bank's supervisory board and management board.  Material topics are reported in the Annual Report, which is also independently audited.</t>
  </si>
  <si>
    <t>Integration of measures to manage social factors and risks in internal governance arrangements, including  the role of committees, the allocation of tasks and responsibilities, and the feedback loop from risk management to the management body</t>
  </si>
  <si>
    <t>Bigbank adheres to European and Estonian legislation regarding employee relationships, labour standards and human rights. Bigbank has taken the UN Guiding Principles on Business and Human Rights, the ILO Fundamental Principles and Declaration on Fundamental Rights at Work and the OECD Guidelines for Multinational Enterprises as models when designing its employee policies and procedures – respecting human rights is an integral part of Bigbank’s business operations. As an example, the Code of Conduct states that the bank has a zero tolerance policy towards discrimination and harassment based on nationality, citizenship, political views, gender etc.</t>
  </si>
  <si>
    <t>Human rights</t>
  </si>
  <si>
    <t>(iv)</t>
  </si>
  <si>
    <t>Bigbank’s vision is to be the most recommended digital financial service provider in the countries where the bank operates. The Bigbank Sustainability Policy stipulates that it avoids greenwashing, adopts best practices in the field and connects its sustainability initiatives with a scientific approach - all of which ensuring product responsibility. Customer service follows the principles of responsible lending and conducts credit analysis to safeguard financial wellbeing and prevent adverse social impacts. 
Bigbank Service Standard aims to guide the Group in delivering the experience worthy of recommendation by the bank’s customer. The standard applies to CRM, Marketing Area and Corporate Banking Area. The implementation of the standard is the responsibility of the local head of Customer Relationship Management, while the Group Head of Customer Experience monitors the implementation. The standard is accessible to all employees on Bigbank’s intranet. General Principles of Responsible Lending aim to state general diligence measures to be taken prior to granting of credit to the customers. The provisions established in the principles must be followed by all employees and are applied to all transactions including granting of credit, the postponement of a due date for charge, refinancing or any other similar financial accommodation. The Group Head of Credit Risk is responsible for implementing the principles. The principles are accessible to all employees on Bigbank’s intranet. 
Regarding data protection and privacy, the bank requires their employees to take annual data protection and cybersecurity quizzes, and tests the relevant ICT systems. Bigbank uses encryption for customer data where required and has established rules for handling data protection incidents.</t>
  </si>
  <si>
    <t>Customer protection and product responsibility</t>
  </si>
  <si>
    <t>(iii)</t>
  </si>
  <si>
    <t>At the end of 2025, Bigbank Group employed 646 employees. The vast majority were full-time employees with permanent contracts, that are in an employment relationship with Bigbank in accordance with national law. 
To promote employee health, Bigbank organizes health check-ups for employees in accordance with local requirements, and in Latvia, Lithuania and Finland, also offers health insurance for its employees. To ensure a safe working environment, Bigbank focuses on raising awareness of and improving employees’ physical and mental health, for example, by providing psychological support, vaccinations, sports benefits and participation in sports events. 
Bigbank has adopted a remuneration policy that establishes a framework for fair and transparent compensation throughout the Group. From a data protection perspective, the use and monitoring of employee data at Bigbank are strictly regulated. Bigbank takes into account the feedback from its employees. Feedback gives a clear understanding of what and how needs to change in the bank’s employment relationships.
The most important policies and internal procedures  include, for example, the Code of Conduct and Prevention of Conflict of Interest Policy,
General Principles of Work Organization in Bigbank Group, Local Principles of Work Organization, the Remuneration Policy of Bigbank Group, and the Remuneration Principles in Bigbank.</t>
  </si>
  <si>
    <t>Employee relationships and labour standards</t>
  </si>
  <si>
    <t>(ii)</t>
  </si>
  <si>
    <t>Bigbank has established various support systems with the community; sponsorship activities in Estonia focus mainly on sports (supporting volleyball), youth (offering internships and job shadowing) and large families. Bigbank has collaborated with the Estonian Association of Large Families since 2005, with the aim of offering families with four or more children the opportunity to spend a special and fun day together. In addition, each year one active large family is recognized as having been a good example to the community, awarding them with the title of Large Family of the Year and a prize of 10,000 euros.</t>
  </si>
  <si>
    <t>Activities towards the community and society</t>
  </si>
  <si>
    <t xml:space="preserve">The bank's Sustainability Policy is approved by the Supervisory Board of Bigbank based on the proposal of the Management Board. The Management Board assigns a member of the Board as responsible for sustainable banking activities, and who also sets up a sustainability working group.  
Social risks are part of the double materiality analysis, the results of which are presented to the Management Board at least annually, or more often if a significant risk arises. </t>
  </si>
  <si>
    <t>Responsibilities of the management body for setting the risk framework, supervising and managing the implementation of the objectives, strategy and policies in the context of social risk management covering counterparties' approaches to:</t>
  </si>
  <si>
    <t>As is stated in the Group's Sustainability Policy, Bigbank does not grant loans to customers who practice unethical business principles including but not limited to human or animal abuse, violation of human rights, discrimination or unauthorized use of child labor.</t>
  </si>
  <si>
    <t>Policies and procedures relating to direct and indirect engagement with new or existing counterparties on their strategies to mitigate and reduce socially harmful activities</t>
  </si>
  <si>
    <t>ESG risks are assessed in depth as part of the double materiality analysis which is the basis for CSRD compliance. The double materiality analysis is conducted following the requirements of EFRAG European Sustainability Reporting Standards. The double materiality analysis includes short- medium- and long term time horizons. For each material topic a KPI is set up which is monitored and annually reported in the Annual Report. It is also made sure that all the material topics are part of an internal policy in Bigbank. The double materiality analysis and resulting material topics are subject to independent audits.</t>
  </si>
  <si>
    <t>Objectives, targets and limits to assess and address social risk in short-term, medium-term and long-term, and performance assessment against these objectives, targets and limits, including forward-looking information in the design of business strategy and processes</t>
  </si>
  <si>
    <t>Social risks both in terms of exposure to own workforce, to customers and to community were assessed as part of the double materiality analysis. The annual double materiality analysis is based on the ESG questionnaire sent out to all employees. The questionnaire includes various social aspects, such as their opinions on work-life flexibility or satisfaction with the remuneration policy. The various social aspects are assessed and a list of material topics emerges. 
In relation to the risk of insufficient consideration of employees' wishes and needs, the bank mitigates the risk through an annual employee feedback survey. From there, concerns are identified and an action plan is created, which in turn is reflected in the managers' annual objectives.</t>
  </si>
  <si>
    <t>Adjustment of the institution's business strategy to integrate social factors and risks taking into account the impact of social risk on the institution's business environment, business model, strategy and financial planning</t>
  </si>
  <si>
    <t>Table 2 - Qualitative information on Social risk</t>
  </si>
  <si>
    <t>Internal communication on critical concerns</t>
  </si>
  <si>
    <t>(vi)</t>
  </si>
  <si>
    <t>Management of conflict of interest</t>
  </si>
  <si>
    <t>(v)</t>
  </si>
  <si>
    <t>Transparency</t>
  </si>
  <si>
    <t>Inclusiveness</t>
  </si>
  <si>
    <t>Strategy and risk management</t>
  </si>
  <si>
    <t>Ethical considerations</t>
  </si>
  <si>
    <t>Institution's integration in risk management arrangements the governance performance of their counterparties considering:</t>
  </si>
  <si>
    <t>Institution's integration in governance arrangements of the governance performance of their counterparties including:</t>
  </si>
  <si>
    <t>The bank establishes, develops, promotes and evaluates its corporate culture through policies and internal regulations, taking into account developments in external regulations and practices, as well as internal feedback and related incidents. The bank collects feedback to improve its internal regulations from both customers and employees. 
Bigbank has established clear guidelines for preventing and detecting conflicts of interest, including corruption and bribery, in its Code of Conduct and Prevention of Conflict of Interest Policy and the Procedure for Preventing of Conflict of Interest. Code of Conduct and Prevention of Conflict of Interest Policy and related management orders reflect the Group’s objectives of good governance and sustainable value creation for all the Group’s main stakeholders including customers, employees and shareholders. 
The purpose of the Code of Conduct is is to establish general principals on conduct, compliance and ethical governance within the Group. The supervisory board is responsible for implementing the Code of Conduct and Prevention of Conflict of Interest Policy. The policy, which is primarily intended to be implemented with the help of the bank’s employees, is accessible to all employees on Bigbank’s intranet. 
 In 2024, Bigbank AS also enacted Diversity Policy according to which the bank strives to promote diversity of the members of the Management- and Supervisory Board of Bigbank AS. Internal regulations are accessible to all employees on Bigbank’s intranet. Employees are also introduced to these internal regulations when starting their employment and are notified via email when a regulation is amended. Employees are required to undergo training on conflicts of interest, data protection and general code of conduct upon starting their employment. For conflicts or concerns which are sensitive in nature and require anonymity, a whistleblower line is set up to allow for all grievancs to be handled and protection of the informating is assured.</t>
  </si>
  <si>
    <t>Institution's accounting of the counterparty's highest governance body’s role in non-financial reporting</t>
  </si>
  <si>
    <t>The responsibilities of the Management Board are regulated by the articles of association of Bigbank AS, the Estonian Commercial Code and the Estonian Credit Institutions Act. The Management Board makes day-to-day management decisions, taking into account the best interests of the bank and the shareholders, and ensures that the company develops in a sustainable manner and in accordance with the goals and strategy approved by the Supervisory Board. 
The general internal governance principles, including the description of the legal structure and the management and responsibility of the supervisory board, management board and cross-border services, are regulated by the Group Governance Policy and the Group Governance Procedure, as well as the Branches’ Management Procedure. 
All members of the management board are required to have an understanding of the Group’s governance framework and their respective roles and responsibilities therein, as well as the ability to contribute to the implementation of an appropriate corporate culture, values and conduct within both the management body and the bank.
ESG focus points are set up in the Group's Sustainability Policy. The bank's sustainability policy is approved by the Supervisory Board of Bigbank based on the proposal of the Management Board.  ESG risks are integrated into the group's Operational Risk Policy, the Risk and Capital Management Policy, Business Continuity Management, Risk- and Control Self-Assessment procedure, the Internal Capital and Liquidity Adequacy Assessment Process and the Credit Policy.</t>
  </si>
  <si>
    <t>Institution's integration in their governance arrangements governance performance of the counterparty, including committees of the highest governance body, committees responsible for decision-making on economic, environmental, and social topics</t>
  </si>
  <si>
    <t>Table 3 - Qualitative information on Governance risk</t>
  </si>
  <si>
    <t xml:space="preserve">The Bank is not estimating their counterparties' emissions in Scope 1, 2 and 3 at this time. At the beginning of 2026, Bigbank started calculating financed emissions through the use of PCAF proxy data aligned with industry standards. In line with Implementing Regulation (EU) 2022/2453 and accompanying template instructions, relevant columns (i, j and k) are left blank at this stage. </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</si>
  <si>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</si>
  <si>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Exposures to other sectors (NACE codes J, M - U)</t>
  </si>
  <si>
    <t>K - Financial and insurance activities</t>
  </si>
  <si>
    <t>Exposures towards sectors other than those that highly contribute to climate change*</t>
  </si>
  <si>
    <t>L - Real estate activities</t>
  </si>
  <si>
    <t>I - Accommodation and food service activities</t>
  </si>
  <si>
    <t>H.53 - Postal and courier activities</t>
  </si>
  <si>
    <t>H.52 - Warehousing and support activities for transportation</t>
  </si>
  <si>
    <t>H.51 - Air transport</t>
  </si>
  <si>
    <t>H.50 - Water transport</t>
  </si>
  <si>
    <t>H.49 - Land transport and transport via pipelines</t>
  </si>
  <si>
    <t>H - Transportation and storage</t>
  </si>
  <si>
    <t>G - Wholesale and retail trade; repair of motor vehicles and motorcycles</t>
  </si>
  <si>
    <t>F.43 - Specialised construction activities</t>
  </si>
  <si>
    <t>F.42 - Civil engineering</t>
  </si>
  <si>
    <t>F.41 - Construction of buildings</t>
  </si>
  <si>
    <t>F - Construction</t>
  </si>
  <si>
    <t>E - Water supply; sewerage, waste management and remediation activities</t>
  </si>
  <si>
    <t>D35.3 - Steam and air conditioning supply</t>
  </si>
  <si>
    <t>D35.2 - Manufacture of gas; distribution of gaseous fuels through mains</t>
  </si>
  <si>
    <t>D35.11 - Production of electricity</t>
  </si>
  <si>
    <t>D35.1 - Electric power generation, transmission and distribution</t>
  </si>
  <si>
    <t>D - Electricity, gas, steam and air conditioning supply</t>
  </si>
  <si>
    <t>C.33 - Repair and installation of machinery and equipment</t>
  </si>
  <si>
    <t>C.32 - Other manufacturing</t>
  </si>
  <si>
    <t>C.31 - Manufacture of furniture</t>
  </si>
  <si>
    <t>C.30 - Manufacture of other transport equipment</t>
  </si>
  <si>
    <t>C.29 - Manufacture of motor vehicles, trailers and semi-trailers</t>
  </si>
  <si>
    <t>C.28 - Manufacture of machinery and equipment n.e.c.</t>
  </si>
  <si>
    <t>C.27 - Manufacture of electrical equipment</t>
  </si>
  <si>
    <t>C.26 - Manufacture of computer, electronic and optical products</t>
  </si>
  <si>
    <t>C.25 - Manufacture of fabricated metal products, except machinery and equipment</t>
  </si>
  <si>
    <t>C.24 - Manufacture of basic metals</t>
  </si>
  <si>
    <t>C.23 - Manufacture of other non-metallic mineral products</t>
  </si>
  <si>
    <t>C.22 - Manufacture of rubber products</t>
  </si>
  <si>
    <t>C.21 - Manufacture of pharmaceutical preparations</t>
  </si>
  <si>
    <t xml:space="preserve">C.20 - Production of chemicals </t>
  </si>
  <si>
    <t>C.19 -  Manufacture of coke oven products</t>
  </si>
  <si>
    <t>C.18 -  Printing and service activities related to printing</t>
  </si>
  <si>
    <t xml:space="preserve">C.17 - Manufacture of pulp, paper and paperboard </t>
  </si>
  <si>
    <t>C.16 - Manufacture of wood and of products of wood and cork, except furniture; manufacture of articles of straw and plaiting materials</t>
  </si>
  <si>
    <t>C.15 - Manufacture of leather and related products</t>
  </si>
  <si>
    <t>C.14 - Manufacture of wearing apparel</t>
  </si>
  <si>
    <t>C.13 - Manufacture of textiles</t>
  </si>
  <si>
    <t>C.12 - Manufacture of tobacco products</t>
  </si>
  <si>
    <t>C.11 - Manufacture of beverages</t>
  </si>
  <si>
    <t>C.10 - Manufacture of food products</t>
  </si>
  <si>
    <t>C - Manufacturing</t>
  </si>
  <si>
    <t xml:space="preserve">B.09 - Mining support service activities </t>
  </si>
  <si>
    <t xml:space="preserve">B.08 - Other mining and quarrying </t>
  </si>
  <si>
    <t xml:space="preserve">B.07 - Mining of metal ores  </t>
  </si>
  <si>
    <t xml:space="preserve">B.06 - Extraction of crude petroleum and natural gas  </t>
  </si>
  <si>
    <t xml:space="preserve">B.05 - Mining of coal and lignite </t>
  </si>
  <si>
    <t>B - Mining and quarrying</t>
  </si>
  <si>
    <t>A - Agriculture, forestry and fishing</t>
  </si>
  <si>
    <t>Exposures towards sectors that highly contribute to climate change*</t>
  </si>
  <si>
    <t>Of which Scope 3 financed emissions</t>
  </si>
  <si>
    <t>Of which non-performing exposures</t>
  </si>
  <si>
    <t>Of which Stage 2 exposures</t>
  </si>
  <si>
    <t>Of which stage 2 exposures</t>
  </si>
  <si>
    <t>Of which environmentally sustainable (CCM)</t>
  </si>
  <si>
    <t>Of which exposures towards companies excluded from EU Paris-aligned Benchmarks in accordance with points (d) to (g) of Article 12.1 and in accordance with Article 12.2 of Climate Benchmark Standards Regulation</t>
  </si>
  <si>
    <t>Average weighted maturity</t>
  </si>
  <si>
    <t>&gt; 20 years</t>
  </si>
  <si>
    <t>&gt; 10 year &lt;= 20 years</t>
  </si>
  <si>
    <t>&gt; 5 year &lt;= 10 years</t>
  </si>
  <si>
    <t xml:space="preserve"> &lt;= 5 years</t>
  </si>
  <si>
    <t>GHG emissions (column i): gross carrying amount percentage of the portfolio derived from company-specific reporting</t>
  </si>
  <si>
    <t>GHG financed emissions (scope 1, scope 2 and scope 3 emissions of the counterparty) (in tons of CO2 equivalent)</t>
  </si>
  <si>
    <t>Accumulated impairment, accumulated negative changes in fair value due to credit risk and provisions (Mln EUR)</t>
  </si>
  <si>
    <t>Gross carrying amount (Mln EUR)</t>
  </si>
  <si>
    <t>Sector/subsector</t>
  </si>
  <si>
    <t>Template 1: Banking book- Climate Change transition risk: Credit quality of exposures by sector, emissions and residual maturity</t>
  </si>
  <si>
    <t>Of which Level of energy efficiency (EP score in kWh/m² of collateral) estimated</t>
  </si>
  <si>
    <t xml:space="preserve">Of which Collateral obtained by taking possession: residential and commercial immovable properties </t>
  </si>
  <si>
    <t>Of which Loans collateralised by residential immovable property</t>
  </si>
  <si>
    <t>Of which Loans collateralised by commercial immovable property</t>
  </si>
  <si>
    <t>Total non-EU area</t>
  </si>
  <si>
    <t>Total EU area</t>
  </si>
  <si>
    <t>Of which level of energy efficiency (EP score in kWh/m² of collateral) estimated</t>
  </si>
  <si>
    <t>G</t>
  </si>
  <si>
    <t>F</t>
  </si>
  <si>
    <t>E</t>
  </si>
  <si>
    <t>D</t>
  </si>
  <si>
    <t>C</t>
  </si>
  <si>
    <t>B</t>
  </si>
  <si>
    <t>A</t>
  </si>
  <si>
    <t>&gt; 500</t>
  </si>
  <si>
    <t>&gt; 400; &lt;= 500</t>
  </si>
  <si>
    <t>&gt; 300; &lt;= 400</t>
  </si>
  <si>
    <t>&gt; 200; &lt;= 300</t>
  </si>
  <si>
    <t>&gt; 100; &lt;= 200</t>
  </si>
  <si>
    <t>0; &lt;= 100</t>
  </si>
  <si>
    <t>Without EPC label of collateral</t>
  </si>
  <si>
    <t>Level of energy efficiency (EPC label of collateral)</t>
  </si>
  <si>
    <t>Level of energy efficiency (EP score in kWh/m² of collateral)</t>
  </si>
  <si>
    <t>Total gross carrying amount amount (in MEUR)</t>
  </si>
  <si>
    <t>Counterparty sector</t>
  </si>
  <si>
    <t>Template 2: Banking book - Climate change transition risk: Loans collateralised by immovable property - Energy efficiency of the collateral</t>
  </si>
  <si>
    <t>automotive</t>
  </si>
  <si>
    <t>Average tonnes of CO2 per passenger-km
and
Average share of high carbon technologies (ICE).</t>
  </si>
  <si>
    <t>aviation</t>
  </si>
  <si>
    <t>Average share of sustainable aviation fuels
and
Average tonnes of CO2 per passenger-km</t>
  </si>
  <si>
    <t>cement</t>
  </si>
  <si>
    <t>Cement, clinker and lime production</t>
  </si>
  <si>
    <t>Average tonnes of CO2 per tonne of output
and
Average share of high carbon technologies (ICE).</t>
  </si>
  <si>
    <t>coal</t>
  </si>
  <si>
    <t xml:space="preserve">Fossil fuel combustion </t>
  </si>
  <si>
    <t>Average tons pf CO2 per GJ.
and
Average share of high carbon technologies (ICE).</t>
  </si>
  <si>
    <t>steel</t>
  </si>
  <si>
    <t xml:space="preserve">Iron and steel, coke, and metal ore production </t>
  </si>
  <si>
    <t>oil and gas</t>
  </si>
  <si>
    <t>power</t>
  </si>
  <si>
    <t>Power</t>
  </si>
  <si>
    <t>Average tonnes of CO2 per MWh 
and 
Average share of high carbon technologies (oil, gas, coal).</t>
  </si>
  <si>
    <t>shipping</t>
  </si>
  <si>
    <t xml:space="preserve">Maritime transport </t>
  </si>
  <si>
    <t>Average tonnes of CO2 per passenger-km
Average gCO₂/MJ 
and
Average share of high carbon technologies (ICE).</t>
  </si>
  <si>
    <t>code</t>
  </si>
  <si>
    <t>sector</t>
  </si>
  <si>
    <t>Sector in the tempalte</t>
  </si>
  <si>
    <t>**Examples of metrics - non-exhaustive list. Institutions shall apply metrics defined by the IEA scenario</t>
  </si>
  <si>
    <t>Column b - NACE Sectors (a minima) - Sectors required</t>
  </si>
  <si>
    <t>IEA sector</t>
  </si>
  <si>
    <t>* List of NACE sectors to be considered</t>
  </si>
  <si>
    <t>*** PiT distance to 2030 NZE2050 scenario in %  (for each metric)</t>
  </si>
  <si>
    <t>… potential additions relavant to the business model of the institution</t>
  </si>
  <si>
    <t>Chemicals</t>
  </si>
  <si>
    <t>Aviation</t>
  </si>
  <si>
    <t>Automotive</t>
  </si>
  <si>
    <t>Please refer to the list below*</t>
  </si>
  <si>
    <t>Target (year of reference + 3 years)</t>
  </si>
  <si>
    <t>Distance to IEA NZE2050 in % ***</t>
  </si>
  <si>
    <t>Year of reference</t>
  </si>
  <si>
    <t>Alignment metric**</t>
  </si>
  <si>
    <t>Portfolio gross carrying amount (Mn EUR)</t>
  </si>
  <si>
    <t>NACE Sectors (a minima)</t>
  </si>
  <si>
    <t>Sector</t>
  </si>
  <si>
    <t>Template 3: Banking book - Climate change transition risk: Alignment metrics</t>
  </si>
  <si>
    <t xml:space="preserve">*For counterparties among the top 20 carbon emitting companies in the world
</t>
  </si>
  <si>
    <t>Number of top 20 polluting firms included</t>
  </si>
  <si>
    <t>Weighted average maturity</t>
  </si>
  <si>
    <t>Gross carrying amount towards the counterparties compared to total gross carrying amount (aggregate)*</t>
  </si>
  <si>
    <t>Gross carrying amount (aggregate)</t>
  </si>
  <si>
    <t>Template 4: Banking book - Climate change transition risk: Exposures to top 20 carbon-intensive firms</t>
  </si>
  <si>
    <t>Other relevant sectors (breakdown below where relevant)</t>
  </si>
  <si>
    <t>Repossessed colalterals</t>
  </si>
  <si>
    <t>Loans collateralised by commercial immovable property</t>
  </si>
  <si>
    <t>Loans collateralised by residential immovable property</t>
  </si>
  <si>
    <t>of which Stage 2 exposures</t>
  </si>
  <si>
    <t>of which exposures sensitive to impact both from chronic and acute climate change events</t>
  </si>
  <si>
    <t>of which exposures sensitive to impact from acute climate change events</t>
  </si>
  <si>
    <t>of which exposures sensitive to impact from chronic climate change events</t>
  </si>
  <si>
    <t>Breakdown by maturity bucket</t>
  </si>
  <si>
    <t>of which exposures sensitive to impact from climate change physical events</t>
  </si>
  <si>
    <t>Variable: Geographical area subject to climate change physical risk - acute and chronic events</t>
  </si>
  <si>
    <t xml:space="preserve">o </t>
  </si>
  <si>
    <t>Template 5: Banking book - Climate change physical risk: Exposures subject to physical risk</t>
  </si>
  <si>
    <t>* % of assets covered by the KPI over banks´ total assets</t>
  </si>
  <si>
    <t>GAR flow</t>
  </si>
  <si>
    <t>GAR stock</t>
  </si>
  <si>
    <t>Total (Climate change mitigation + Climate change adaptation)</t>
  </si>
  <si>
    <t>Climate change adaptation</t>
  </si>
  <si>
    <t>Climate change mitigation</t>
  </si>
  <si>
    <t>% coverage (over total assets)*</t>
  </si>
  <si>
    <t>KPI</t>
  </si>
  <si>
    <t>Template 6. Summary of GAR KPIs</t>
  </si>
  <si>
    <t>TOTAL ASSETS</t>
  </si>
  <si>
    <t>TOTAL ASSETS EXCLUDED FROM NUMERATOR AND DENOMINATOR</t>
  </si>
  <si>
    <t>Trading book</t>
  </si>
  <si>
    <t>Central banks exposure</t>
  </si>
  <si>
    <t>Sovereigns</t>
  </si>
  <si>
    <t xml:space="preserve">  </t>
  </si>
  <si>
    <t>TOTAL ASSETS IN THE DENOMINATOR (GAR)</t>
  </si>
  <si>
    <t>Other assets (e.g. Goodwill, commodities etc.)</t>
  </si>
  <si>
    <t>Cash and cash-related assets</t>
  </si>
  <si>
    <t>On demand interbank loans</t>
  </si>
  <si>
    <t>Derivatives</t>
  </si>
  <si>
    <t>Equity instruments</t>
  </si>
  <si>
    <t>Non-EU Non-financial corporations (not subject to NFRD disclosure obligations)</t>
  </si>
  <si>
    <t>EU Non-financial corporations (not subject to NFRD disclosure obligations)</t>
  </si>
  <si>
    <t xml:space="preserve">Assets excluded from the numerator for GAR calculation (covered in the denominator) </t>
  </si>
  <si>
    <t>TOTAL GAR ASSETS</t>
  </si>
  <si>
    <t xml:space="preserve">Collateral obtained by taking possession: residential and commercial immovable properties </t>
  </si>
  <si>
    <t>Other local governments financing</t>
  </si>
  <si>
    <t>Housing financing</t>
  </si>
  <si>
    <t>Local governments financing</t>
  </si>
  <si>
    <t>of which motor vehicle loans</t>
  </si>
  <si>
    <t>of which building renovation loans</t>
  </si>
  <si>
    <t>of which loans collateralised by residential immovable property</t>
  </si>
  <si>
    <t>Debt securities, including UoP</t>
  </si>
  <si>
    <t>Non-financial corporations (subject to NFRD disclosure obligations)</t>
  </si>
  <si>
    <t>of which insurance undertakings</t>
  </si>
  <si>
    <t>of which  management companies</t>
  </si>
  <si>
    <t>of which investment firms</t>
  </si>
  <si>
    <t xml:space="preserve">Financial corporations </t>
  </si>
  <si>
    <t>Loans and advances, debt securities and equity instruments not HfT eligible for GAR calculation</t>
  </si>
  <si>
    <t>GAR - Covered assets in both numerator and denominator</t>
  </si>
  <si>
    <t>Of which enabling</t>
  </si>
  <si>
    <t>Of which transitional/adaptation</t>
  </si>
  <si>
    <t>Of which specialised lending</t>
  </si>
  <si>
    <t>Of which adaptation</t>
  </si>
  <si>
    <t>Of which transitional</t>
  </si>
  <si>
    <t>Of which environmentally sustainable (Taxonomy-aligned)</t>
  </si>
  <si>
    <t>Of which towards taxonomy relevant sectors (Taxonomy-eligible)</t>
  </si>
  <si>
    <t>TOTAL (CCM + CCA)</t>
  </si>
  <si>
    <t>Climate Change Adaptation (CCA)</t>
  </si>
  <si>
    <t>Climate Change Mitigation (CCM)</t>
  </si>
  <si>
    <t xml:space="preserve">Total gross carrying amount </t>
  </si>
  <si>
    <t>Disclosure reference date T</t>
  </si>
  <si>
    <t>Million EUR</t>
  </si>
  <si>
    <t>Local government financing</t>
  </si>
  <si>
    <t>Non-financial corporations subject to NFRD disclosure obligations</t>
  </si>
  <si>
    <t>of which management companies</t>
  </si>
  <si>
    <t>Financial corporations</t>
  </si>
  <si>
    <t>GAR</t>
  </si>
  <si>
    <t>%  (compared to total covered assets in the denominator)</t>
  </si>
  <si>
    <t>Of which environmentally sustainable</t>
  </si>
  <si>
    <t>Proportion of total new assets covered</t>
  </si>
  <si>
    <t>Proportion of new eligible assets funding taxonomy relevant sectors</t>
  </si>
  <si>
    <t>Proportion of total assets covered</t>
  </si>
  <si>
    <t>Proportion of eligible assets funding taxonomy relevant sectors</t>
  </si>
  <si>
    <t>Disclosure reference date T: KPIs on flows</t>
  </si>
  <si>
    <t>Disclosure reference date T: KPIs on stock</t>
  </si>
  <si>
    <t>af</t>
  </si>
  <si>
    <t>ae</t>
  </si>
  <si>
    <t>ad</t>
  </si>
  <si>
    <t>ac</t>
  </si>
  <si>
    <t>ab</t>
  </si>
  <si>
    <t>Template 8 - GAR (%)</t>
  </si>
  <si>
    <t>BTAR flow</t>
  </si>
  <si>
    <t>BTAR stock</t>
  </si>
  <si>
    <t>Total (CCM + CCA)</t>
  </si>
  <si>
    <t>Climate change adaptation (CCA)</t>
  </si>
  <si>
    <t>Climate change mitigation (CCM)</t>
  </si>
  <si>
    <t>Non-EU country counterparties not subject to NFRD disclosure obligations</t>
  </si>
  <si>
    <t>of which loans collateralised by commercial immovable property</t>
  </si>
  <si>
    <t>EU Non-financial corporations not subject to NFRD disclosure obligations</t>
  </si>
  <si>
    <t>BTAR</t>
  </si>
  <si>
    <t xml:space="preserve">Other assets excluded from both the numerator and denominator for BTAR calculation </t>
  </si>
  <si>
    <t>TOTAL ASSETS IN THE DENOMINATOR</t>
  </si>
  <si>
    <t>Assets excluded from the numerator of BTAR (covered in the denominator)</t>
  </si>
  <si>
    <t>TOTAL BTAR ASSETS</t>
  </si>
  <si>
    <t>Total GAR Assets</t>
  </si>
  <si>
    <t>Other counterparties</t>
  </si>
  <si>
    <t>Of which building renovation loans</t>
  </si>
  <si>
    <t>Loans (e.g. green, sustainable, sustainability-linked under standards other than the EU standards)</t>
  </si>
  <si>
    <t>Bonds (e.g. green, sustainable, sustainability-linked under standards other than the EU standards)</t>
  </si>
  <si>
    <t>Qualitative information on the nature of the mitigating actions</t>
  </si>
  <si>
    <t>Type of risk mitigated (Climate change physical risk)</t>
  </si>
  <si>
    <t>Type of risk mitigated (Climate change transition risk)</t>
  </si>
  <si>
    <t>Gross carrying amount (million EUR)</t>
  </si>
  <si>
    <t>Type of counterparty</t>
  </si>
  <si>
    <t>Type of financial instrument</t>
  </si>
  <si>
    <t>Exposures to other crypto assets expressed as a  percentage of the institutions's T1 capital</t>
  </si>
  <si>
    <t>5</t>
  </si>
  <si>
    <t>Memorandum item</t>
  </si>
  <si>
    <t>Exposures to other crypto assets</t>
  </si>
  <si>
    <t>3</t>
  </si>
  <si>
    <t xml:space="preserve">Asset referencered tokens </t>
  </si>
  <si>
    <t>2</t>
  </si>
  <si>
    <t>Tokenised traditional assets</t>
  </si>
  <si>
    <t xml:space="preserve">Type of exposures </t>
  </si>
  <si>
    <t>Own funds requirements</t>
  </si>
  <si>
    <t>Risk weighted exposures amounts (RWEA)</t>
  </si>
  <si>
    <t xml:space="preserve">Exposure value </t>
  </si>
  <si>
    <t>Template EU CAE1 – Exposures to crypto-assets</t>
  </si>
  <si>
    <t>Table EU OVC - ICAAP information</t>
  </si>
  <si>
    <t>Internal Capital Adequacy Assessment Process +ongoing assessment of the bank's risks, how the bank intends to mitigate those risks and how much current and future capital is necessary having considered other mitigating factors</t>
  </si>
  <si>
    <t>Free format text boxes for disclosure on qualitative items</t>
  </si>
  <si>
    <t xml:space="preserve">Legal basis </t>
  </si>
  <si>
    <t>Free format</t>
  </si>
  <si>
    <t>Article 438(a) CRR</t>
  </si>
  <si>
    <t>Bigbank uses the Internal Capital Adequacy Assessment Process (ICAAP) to evaluate the risk profile and the corresponding need for capital from both the normative and economic perspective.  The purpose of ICAAP is to ensure that all risks arising from activities of the Bigbank  and the business environment – i.e. risks that are covered by regulatory capital requirements and other risks –  are adequately assessed and covered by own funds. 
The ICAAP is based on the risk strategy and risk policies approved by the Supervisory Board.  The Management Board is responsible for implementing and maintaining risk management procedures, processes and systems for all of the Group’s material products, activities, processes and systems, consistent with the Group’s risk appetite and tolerance. The Management Board identifies and assesses regularly all risks involved in the Group’s activities. The Management Board is responsible for implementing an internal control system and a risk limit system and ensuring the sound functioning of ICAAP.
ICAAP is an ongoing process aimed at assessing the risk profile of the Group and the corresponding capital requirement. The output of the process is a quantitative assessment of the Group's  risks and the adequacy of capital needed to cover them. The ICAAP capital requirement is defined as the sum of own funds needed to cover risks or risk elements not covered by Pillar 1.</t>
  </si>
  <si>
    <t>Article 438(c) CRR</t>
  </si>
  <si>
    <t>Table EU OVA - Institution risk management approach</t>
  </si>
  <si>
    <t>Free format text boxes for disclosure of qualitative information</t>
  </si>
  <si>
    <t>Legal basis</t>
  </si>
  <si>
    <t>Point (f) of Article 435(1) CRR</t>
  </si>
  <si>
    <t>The main risk the Group has identified in its operations is credit risk, which arises in lending to customers. Other material risks are market risk (including IRRBB, i.e. interest rate risk in the banking book), liquidity risk, operational risk, reputational risk, business and strategic risk. ESG risk is not considered as a standalone risk by the group since it materialises through the traditional categories of financial and non-financial risks. The impact of ESG must be taken into account when managing material risks.
The Group’s risk profile is managed within a comprehensive Risk Appetite Framework approved by the Supervisory Board, which defines the types and levels of risk the Group is willing to assume. The Management Board ensures that the actual risk profile remains aligned with the approved risk appetite and risk tolerance, through a system of risk limits and key risk indicators with defined thresholds. The actual risk profile is regularly assessed against the target risk profile, and any breaches trigger timely escalation and corrective measures. Risk-taking is further constrained by the requirement to maintain strong capitalisation and liquidity positions, ensuring that risk exposures remain proportionate to the Group’s risk capacity and capital base.
The interaction between the risk profile and risk tolerance is demonstrated through key risk metrics with early-warning and limit thresholds. These measures are supported by stress testing, scenario analysis and capital planning, which provide a forward-looking view of risk exposures and resilience under adverse conditions.
Overall, the Group maintains a conservative to moderate risk appetite, ensuring that its lending-driven business model, risk profile, and capital and liquidity resources remain consistently aligned, thereby supporting sustainable growth and financial stability. 
In 2025 there were no material transactions within the Group, affiliates and related parties (transactions that have a material impact on the risk profile of the Group (including reputational risk) or the distribution of risks within the Group).</t>
  </si>
  <si>
    <t>Point (b) of Article 435(1) CRR</t>
  </si>
  <si>
    <t xml:space="preserve">(b) </t>
  </si>
  <si>
    <r>
      <t xml:space="preserve">To ensure centralised and holistic risk management in the Group, the Supervisory Board has established Risk Management Function (RMF) that is forming a part of internal control functions in the Group.
RMF is managed by Management Board member responsible for Credit Risk Area, Risk Management Area and Compliance and who acts as the Head of RMF in the meaning of EBA Guidelines on internal governance under Directive 2013/36/EU (EBA/GL/2021/05) and who reports directly to Management Board, Supervisory Board and Risk Committee and is responsible for ensuring the implementation of the objectives and strategy established for the RMF by the Management Board and Supervisory Board within the Group.
Supervisory Board, the Managment Board and Group Credit Committee (GCC) are the key decision-making bodies for the RMF. The purpose of the Risk Committee is to advise the Supervisory Board and the Management Board in the area of ​​risk management principles and risk tolerance of the Group and supervise the implementation of risk management principles by the Management Board in accordance with the Risk and Capital Management Policy and other RMF governing policies. In addition the Supervisory Board has established the Audit Committee, the Remuneration Committee, and the Nomination Committee. 
The Group applies three lines of defence model on risk governance and internal controls. 
</t>
    </r>
    <r>
      <rPr>
        <b/>
        <sz val="12"/>
        <color rgb="FF000000"/>
        <rFont val="Arial"/>
        <family val="2"/>
      </rPr>
      <t>First line of defense</t>
    </r>
    <r>
      <rPr>
        <sz val="12"/>
        <color rgb="FF000000"/>
        <rFont val="Arial"/>
        <family val="2"/>
      </rPr>
      <t xml:space="preserve">, the operational management (all business and support units) is accountable for managing risks within their areas of responsibility. The first line of defense has primary responsibility for day-to-day risk management within their scope of responsibilities. 
</t>
    </r>
    <r>
      <rPr>
        <b/>
        <sz val="12"/>
        <color rgb="FF000000"/>
        <rFont val="Arial"/>
        <family val="2"/>
      </rPr>
      <t>Second line of defense</t>
    </r>
    <r>
      <rPr>
        <sz val="12"/>
        <color rgb="FF000000"/>
        <rFont val="Arial"/>
        <family val="2"/>
      </rPr>
      <t xml:space="preserve"> includes RMF and compliance function. These functions are established to ensure that the first line of defense is effectively designed, properly implemented, and manages risks efficiently.
</t>
    </r>
    <r>
      <rPr>
        <b/>
        <sz val="12"/>
        <color rgb="FF000000"/>
        <rFont val="Arial"/>
        <family val="2"/>
      </rPr>
      <t>Third line of defense</t>
    </r>
    <r>
      <rPr>
        <sz val="12"/>
        <color rgb="FF000000"/>
        <rFont val="Arial"/>
        <family val="2"/>
      </rPr>
      <t xml:space="preserve"> is the independent assurance provided by the internal audit function, which provides independent review of the first two lines of defense, reviews effectiveness of risk management practices, confirms level of compliance and recommends improvements and enforces corrective actions where necessary. 
The channels for communicating, challenging and enforcing the risk culture within Bigbank are defined in procedures and policies that outline how to handle violations or breaches of risk thresholds. Risk committees at both the Supervisory Board and Management Board levels have been established to enable the identification, discussion and escalation of risk issues between business and risk functions. 
Compliance function’s mission is to support the Group and its business management in providing practices which contribute to a sound and responsible business practice and integrity of the products and services delivered. Effective compliance management is vital for the Group's sustainable profitable growth.
The Supervisory Board has established Code of Conduct and Prevention of Conflict of Interest Policy. Purpose of the Policy is to establish general principals on conduct, compliance, and ethical governance within the Group.
There were no changes of the heads of internal control, risk management, compliance and internal audit in 2025.</t>
    </r>
  </si>
  <si>
    <t>Point (e) of Article 435(1) CRR</t>
  </si>
  <si>
    <t xml:space="preserve">(c) </t>
  </si>
  <si>
    <t>The Management Board of Bigbank AS approves the adequacy of the risk management arrangements and risk management systems put in place with regard to the Group’s profile and strategy.</t>
  </si>
  <si>
    <t>Point (c) of Article 435(1) CRR</t>
  </si>
  <si>
    <t>The Group applies a comprehensive risk management and measurement framework, covering identification, assessment, monitoring and reporting of all material risks. Risk measurement is based on quantitative and qualitative methods, including Key Risk Indicators (KRIs), risk limits and thresholds, stress testing, and internal capital and liquidity adequacy processes (ICAAP/ILAAP). 
Risk information is generated across the organisation through a three lines of defence model. Business units (first line) are responsible for day-to-day risk management, while the Risk Management Function and Compliance (second line) independently assess, measure and monitor risks. These functions aggregate and analyse risk information and prepare regular reports. 
Risk reporting is performed on a regular basis, at least quarterly, and covers all material risks across the Group, including developments in the overall risk profile, compliance with risk appetite and capital adequacy. Risk information is reported to the Management Board and Supervisory Board, ensuring that the management body has a comprehensive view of the Group’s risk position.
In addition, material risk events and breaches of risk limits are subject to immediate escalation to senior management and the management body, enabling timely decision-making and corrective actions. 
The Supervisory Board defines the Group’s risk appetite and risk tolerance, while the Management Board establishes the processes, limits and systems for risk monitoring and reporting, ensuring a continuous and effective flow of risk information across all organisational levels.</t>
  </si>
  <si>
    <t>Risk management strategies are described in the Risk Appetite Statement and relevant risk policies, which  shall be reviewed at least once a year to consider potential changes in the underlying factors. Assessment of their effectiveness takes place once a year during ICAAP/ILAAP.</t>
  </si>
  <si>
    <t xml:space="preserve"> Point (a) of Article 435(1) CRR</t>
  </si>
  <si>
    <t xml:space="preserve">The stress testing is an integral part of the Group’s risk management framework (including in the context of the  ICAAP/ILAAP). Stress tests support different business decisions and processes as well as strategic planning, including capital and liquidity planning. The outputs of stress tests (quantitative and qualitative) shall be used as inputs to the process of establishing Risk appetite and risk limits.
The types of stress testing are scenario analysis, sensitivity analysis and reverse stress test.
Stress tests should capture risks at various level in the Group. Stress tests shall take into account all material risks, however, proportionality principle shall be followed. Also, some material risks could induce second-round effects (for example reputational risk), therefore those risks can be integrated in other stress tests. Standalone stress tests shall be exercised for credit risk, market risk (incl. FX, IRRBB) and liquidity risk.
Stress testing shall be performed at least once a year as a minimum for ICAAP/ILAAP and recovery planning purpose or more frequently. Frequency of specific risk stress testing is set in relevant risk policies. Results of the stress tests shall be presented to the Management Board and Supervisory Board.  Management shall be informed of all existing and potential material risks.
Assessment of the stress testing programs shall meet the requirements set in the EBA/GL/2018/04.   </t>
  </si>
  <si>
    <t>Points (a) and (d) of Article 435(1) CRR</t>
  </si>
  <si>
    <t xml:space="preserve">Effective risk and capital management is an essential component of the Group's management. It has a crucial impact on the long term results and sustainability of a business model. Aim of the risk and capital management shall be managing volatility of financial performance and maintain confidence among the customers, shareholders and regulators.
Following principles form the risk and capital management strategy:
- Well-balanced portfolio. The Group shall possess a well-diversified credit exposure portfolio and limited risk in financial markets. Over-reliant risk concentrations, considering that uncertain changes in any individual position may seriously affect the Group's overall risk position, shall be avoided.
- Risk profile by significant countries of operations and significant products groups. The credit portfolio shall be reasonably balanced between different countries of operations and products.
- Quality of assets. Any changes of Risk appetite that may potentially significantly affect quality of assets shall be properly analysed and assessed before changes.
- Strong liquidity position. The Group shall maintain conservative Risk profile for liquidity. The Group shall maintain all the time sufficient portfolio of liquid assets. The concentration of funding as well as liquid assets shall be avoided. The excessive exposure to any individual risk that may seriously affect the liquidity position shall be avoided.
- Adequate capitalisation. The Group shall maintain strong and rather conservative capitalisation (capital adequacy) at all times. The Group shall maintain adequate capital level to cover risks and shall ensure compliance with target level of capital. Setting the Risk appetite for any individual risk, that may seriously affect the Group’s compliance with capital adequacy requirements is restricted.
- Reasonable risk level. The Group does not accept exceeding the risk tolerance levels irrespective of potential extremely high profit as a result of risk taking. The Group avoids risks which it is not able to adequately assess or for which it does have not sufficient experience or knowledge to properly assess or manage.
- Low risk appetite to specified types of risks. The Group has low Risk appetite regarding certain risk types as specified by policies for individual risks.
- Reliable balance sheet structure and leverage. The Group shall maintain the balance sheet structure and leverage that supports the strong liquidity position, adequate capitalisation and avoids excessive leverage of the Group. All changes in the Risk appetite that might have significant effect to the balance sheet structure and leverage shall be properly assessed.
- Safeguarding the financial strength and stability. The primary objective of risk management is protection of the Group's financial strength. The Group shall control risks in order to limit the impact of potential adverse events on the capital, liquidity and financial results.
</t>
  </si>
  <si>
    <t>Table EU OVB - Disclosure on governance arrangements</t>
  </si>
  <si>
    <t>Point (a) of Article 435(2) CRR</t>
  </si>
  <si>
    <t xml:space="preserve">The Supervisory Board of Bigbank AS has six members: Sven Raba, Vahur Voll, Andres Koern, Juhani Jaeger, Jaan Liitmäe, Alari Aho.
Jaan Liitmäe holds a total of three (3) directorships: one (1) supervisory board membership and two (2) management board positions. He is a member of the Supervisory Board of Bigbank AS and a member of the Management Board of Citylife OÜ and SAA &amp; Kompanjonid OÜ. His career in the real estate sector began in 1993, when he started as a real estate broker in Tartu. In addition, he has extensive banking experience: from 1997 to 2008, he held various positions at Swedbank AS; from 2008 to 2017, he was a member of the Management Board of DNB Pank AS; and from 2017 to 2019, he served as Head of the Estonian branch of AS Citadele banka. Since 2019, he has refocused on the real estate sector and is actively involved in the commercial real estate market daily. He holds a degree in economics from the University of Tartu. 
Sven Raba holds a total of two (2) directorships: one (1) supervisory board membership and one (1) management board position. He is the Chairman of the Supervisory Board of Bigbank AS. In addition, since October 2022, he has been a member of the Management Board and Chief Financial Officer of the financial technology company Monemon AS. From 2014 to 2022, Sven Raba worked at Bigbank, where he held several senior positions, including Group Chief Financial Officer, Chairman of the Management Board, and member of the Management Board responsible for technology. He is also a member of the Mentors’ Guild. Sven Raba’s professional experience spans primarily the banking and IT sectors. In banking, he has held various positions, starting as an accountant and advancing to the role of Group CEO. In the IT sector, he has been involved in the development and operation of complex information systems in the financial, telecommunications, and public sectors. He has held senior management roles in three countries and led international teams of up to nearly 500 employees. Sven Raba graduated cum laude from Tallinn University of Technology with a degree in Accounting and Economic Analysis and holds a master’s degree in economics. 
Andres Koern holds a total of two (2) supervisory board positions. He is a member of the Supervisory Board of Bigbank AS and, in addition, serves as the Chairman of the Supervisory Board of TK-Team Baltic AS. Andres Koern is an experienced entrepreneur with extensive management experience in internationally operating companies. He has led the growth and expansion into export markets of AS Põltsamaa Felix as its CEO and has also co-founded the language technology startup Lingvist.
Juhani Jaeger holds a total of four (4) directorships: two (2) supervisory board memberships and two (2) management board positions. He is a member of the Supervisory Board of Bigbank AS, a member of the Supervisory Board of the Elva Kultuur ja Sport Foundation, and a member of the Management Board of Autorfest OÜ and Tower Music MTÜ. He is also a member of the Elva Municipal Council. He has prior experience as a legal counsel in the banking sector and extensive management experience in the cultural and public sectors, including long-term service as Chief Executive Officer of St. John’s Church in Tartu, as well as initiating and managing large-scale cultural projects. He also has experience at the local government level. 
Vahur Voll holds a total of three (3) directorships: one (1) supervisory board membership and two (2) management board positions. He is a member of the Supervisory Board of Bigbank AS and a member of the Management Board of Pähklimäe Talu OÜ and the Nissi Maarja Kiriku Foundation.He has long-term management experience and a business background, ranging from governance roles in foundations to the ownership and management of various companies. Vahur Voll has a strong understanding of risks related to the banking sector, as well as strong analytical skills and attention to detail. He studied economic cybernetics at the University of Tartu. 
Alari Aho held a total of two (2) directorships: one (1) supervisory board membership and one (1) management board position. Since 2007, he has been a member of the Management Board of Toggl OÜ, an international software development company. Until 13 January 2026, he was a member of the Supervisory Board of Bigbank AS. Alari Aho has extensive experience in the technology sector, including the founding, development, and management of companies. He has been involved in early-stage innovation projects and has contributed to research and development activities, serving as a member of the Supervisory Board of OÜ ELIKO Tehnoloogia Arenduskeskus for more than 15 years. Previously, he was a leading partner at Online App OÜ and a member of the Management Board of Smartfid OÜ. He holds a degree in economics from the University of Tartu. 
The Management Board of Bigbank AS has five members: Martin Länts, Argo Kiltsmann, Mart Veskimägi, Ken Kanarik, Ingo Põder. 
Ken Kanarik holds a total of one (1) directorship. He is a member of the Management Board of Bigbank AS and Head of Product and Technology. He joined Bigbank in 2010 as Head of Online Sales Channels and has since played a key role in the development of the Bank’s digital solutions and technology leadership. Since 2019, he has been responsible for product development, leading the development of the banking software Nest and its successful implementation in new markets. He has also led the launch of several strategically important products, including home loans across the Baltic states. Ken Kanarik holds a bachelor’s degree in Product Development and Production Engineering from Tallinn University of Technology. 
Ingo Põder holds a total of three (3) management board positions. He is a member of the Management Board of Bigbank AS, the Estonian Leasing Association, and Naginataklubi Shirei. Ingo Põder serves as Head of Corporate Banking at Bigbank and is responsible for corporate banking and legal matters. His main responsibilities include the strategic development of his areas of responsibility and long-term planning. He has extensive knowledge of banking and long-term experience in the financial services sector, including corporate banking, risk management, corporate financing, and credit risk. In recent years, he has led significant growth in the corporate banking segment and contributed to positioning Bigbank as a competitive provider of corporate solutions across the Baltic states. Ingo Põder graduated cum laude from the Estonian University of Life Sciences with a bachelor’s degree (1994) and a master’s degree (1996) and obtained a further master’s degree from the University of Tartu in 2004. 
Argo Kiltsmann holds one (1) management board position. He is a member of the Management Board of Bigbank AS. Argo Kiltsmann’s career at Bigbank began in 2004 as a credit analyst. He subsequently worked at SEB Bank and rejoined Bigbank in 2013, taking responsibility for the Group’s accounting. Since 2017, he has been leading the Bank’s finance function. Argo Kiltsmann is responsible for budgeting and planning, Group funding and financial management, as well as ensuring compliance with accounting practices. He has strong financial management expertise, including experience in capital planning, liquidity management, and financial control. He holds a bachelor’s degree in business administration from the University of Tartu. 
Martin Länts holds one (1) management board position. He is a member of the Management Board of Bigbank AS and has served as Chairman of the Management Board (CEO) since 2019. Prior to his appointment as CEO, he held several senior positions at Bigbank, including Head of Marketing and Sales, Head of the Estonian Business Unit, and, since 2015, Head of Customer Relationship Management. He joined Bigbank in 2013, having previously held various marketing and sales-related positions since 2004, including at Swedbank and Lux Express Estonia. Martin Länts is responsible for the management of the Bank’s branches and cross-border services, as well as business development, customer relationship management, marketing, and customer support services. His main responsibilities also include overall organizational management and strategic planning. He has strong expertise in business management, marketing, and customer relationship development, as well as extensive experience in the financial services sector. He holds a bachelor’s degree in economics (2010) and a master’s degree in business administration (2012) from the University of Tartu. 
Mart Veskimägi holds a total of two (2) management board positions. He is a member of the Management Board of Bigbank AS and the non-profit association Männivälja. Mart Veskimägi serves as Head of Risk Management Function. On Management Board level he is responsible for risk management (including credit risk management) and compliance (including AML compliance). He has extensive experience in capital markets, including 18 years at Versobank, where he served as a member of the Management Board and was responsible for capital markets-related activities. From 1995 to 1999, he held various capital market-related positions at Beeta Varahaldus, Beeta Kapital, and AS INKO Balti Pank. Mart Veskimägi has strong expertise in risk management, capital planning, and financial analysis, as well as a solid understanding of financial markets. He holds a bachelor’s degree in international business administration (1997) and a master’s degree in economics (2006) from Estonian Business School. </t>
  </si>
  <si>
    <t>Point (b) of Article 435(2) CRR</t>
  </si>
  <si>
    <t>When appointing and re-appointing members of management body, the Bank applies the requirements set out in its Procedure for Assessment of Suitability of Members of the Management Body and Key Function Holders to ensure that the management body as a whole reflects an appropriate balance of diversity, knowledge, skills and experience, supporting a broad range of perspectives and effective oversight, to ensure sound, effective and prudent management of the Bank.
The suitability assessment considers both individual and collective suitability and is intended to ensure that the management body possesses sufficient competence across relevant areas to enable sound, transparent and effective governance of the Bank.
Only individuals who meet the required standards of knowledge, skills, experience, education, professional qualifications and good repute may be appointed as members of the management bodies. Suitability is reassessed at least annually and upon the occurrence of any material organisational change. 
Where deficiencies are identified, appropriate remedial measures are taken, including training, reallocation of responsibilities or replacement, where necessary.
The Group has a succession program, within the framework of which potential successor candidates are identified for all management positions. The principles are described in the Diversity Policy for Management Bodies.</t>
  </si>
  <si>
    <t>Point (c) of Article 435(2) CRR</t>
  </si>
  <si>
    <t xml:space="preserve">In 2025, Bigbank AS enacted a diversity policy according to which the group strives to promote diversity of the members of the Management and Supervisory Board of Bigbank AS. While selecting both managers and employees Bigbank is guided by the best interests of the Group. In selecting the members of the management bodies, Bigbank also observes the requirements and the selection procedure for the members of the management bodies set out in the Credit Institutions Act. When assessing the suitability of the members of the management bodies, Bigbank AS relies on relevant internal rules and takes into account, among other things, the candidate’s education, qualifications and previous professional experience. The candidate’s reputation, experience, competences and skills, management experience, other management-related criteria and other relevant known factors are also taken into account when assessing suitability. Additionally, the Group observes the principle of avoiding gender-based or other discrimination of candidates.
Increasing the representation of the underrepresented gender in MB is a strategic objective of the Group and requires a multi-faceted approach, including recruitment, employee development and remuneration. The specifics of the approach are described in the annex of the diversity policy. This approach will help to develop potential future MB members from within the Group and attract talent from outside the Group. 
</t>
  </si>
  <si>
    <t>Point (d) of Article 435(2) CRR</t>
  </si>
  <si>
    <t>The Risk Committee is a body that advises the Supervisory Board on risk management principles, risk tolerance and the implementation of risk strategy. It also contributes to capital and liquidity management processes and recovery planning. The Risk Committee comprises three members who are elected from the members of the Supervisory Board. The Risk Committee held four meetings in 2025.</t>
  </si>
  <si>
    <t>Point (e) Article 435(2) CRR</t>
  </si>
  <si>
    <t>Risk reporting is performed at least on a quarterly basis, to the Risk Committee, Management Board, and Supervisory Board.
Immediate escalation is required for breaches of risk limits, material deviations from risk appetite, any event significantly affecting the risk profile or capital adequacy.
Annual reporting, such as ICAAP/ILAAP, stress testing results, and capital planning outputs, are also submitted to the Management Board and Supervisory Board.</t>
  </si>
  <si>
    <t>Table EU LRA: Disclosure of LR qualitative information</t>
  </si>
  <si>
    <t>Row</t>
  </si>
  <si>
    <t>Description of the processes used to manage the risk of excessive leverage</t>
  </si>
  <si>
    <t>Risk of excessive leverage is a risk that results from too fast growth of liabilities of the Group. Risk of excessive leverage means the risk resulting from the Group’s vulnerability due to leverage or contingent leverage that may require unintended corrective measures to its business plan, including distressed selling of assets which might result in losses or in valuation adjustments to its remaining assets.
The management of excessive leverage risk is an integral part of the strategic planning process. The risk shall be assessed and forecasted as a part of capital planning. The external funding and Tier 1 capital shall be reasonably balanced. The risk of excessive leverage is limited by maintaining strong capital position in comparison to the proportion of assets and liabilities. 
The risk of excessive leverage shall be managed on a Group level. The Finance Area is responsible for managing the risk of excessive leverage as first line of defence. The dynamics of the leverage ratio and balance sheet developments shall be regularly monitored and reported to the Management Board and Supervisory Board.</t>
  </si>
  <si>
    <t>Description of the factors that had an impact on the leverage ratio during the period to which the disclosed leverage ratio refers</t>
  </si>
  <si>
    <t xml:space="preserve">Table EU LIQA - Liquidity risk management </t>
  </si>
  <si>
    <t>in accordance with Article 451a(4) CRR</t>
  </si>
  <si>
    <t xml:space="preserve">Strategies and processes in the management of the liquidity risk, including policies on diversification in the sources and tenor of planned funding, </t>
  </si>
  <si>
    <t xml:space="preserve">The Group avoids significant funding risk and maintains a balanced funding risk profile. The main objective of the Group’s funding strategy is to ensure sufficient and stable funding of the core activity through the Group’s own and debt capital. The second important objective of funding management is to optimise costs and the amount and composition of debt capital raised, but cost savings may not override sufficient, stable and
conservative funding requirements. Strategic management and limiting the structure of assets and liabilities form an integral part of strategic planning. The Group’s strategic plans must be consistent with the actual funding structure and economic forecasts. A funding plan is developed as part of the annual budgeting process. The quality of the assets and its forecast are taken into account when planning funding. The funding of the (net) loan portfolio must not rely excessively on short-term wholesale funding. The Group’s funding
from external resources is balanced with equity. Diversification is an important part of the Group’s overall funding and liquidity management strategy and concentration of funding and counterparties is avoided. The Group’s sources of funding are in the European Union countries. The Group must have a contingency plan, which defines the measures to be taken in the event of a liquidity shortfall under a stress scenario. </t>
  </si>
  <si>
    <t>Structure and organisation of the liquidity risk management function (authority, statute, other arrangements).</t>
  </si>
  <si>
    <t>The Group’s risk management structure is based on the three lines of defence model. The Supervisory Board approves the liquidity risk policy, which sets out the Group’s liquidity risk strategy. Liquidity risk appetite and risk limits are established in the risk appetite statement. The Management Board approves detailed procedures for liquidity risk management. Liquidity risk management is the responsibility of the treasury and
reporting unit, which is part of the finance function. The risk reporting and financial risk control unit as a second line of defence is responsible for risk control, measurement and reporting. The third line of defence is the internal audit function, which provides independent assurance.</t>
  </si>
  <si>
    <t>A description of the degree of centralisation of liquidity management and interaction between the group’s units</t>
  </si>
  <si>
    <t xml:space="preserve">Liquidity risk is managed centrally and the subsidiaries and branches are funded at Group level. The Group regularly assesses the circumstances that could hinder intragroup transfer of liquidity. </t>
  </si>
  <si>
    <t>Scope and nature of liquidity risk reporting and measurement systems.</t>
  </si>
  <si>
    <t xml:space="preserve">Requirements to liquidity risk measurement and reporting (the recipients, content and frequency of the reports) and measurement are established in the liquidity risk policy. Liquidity risk reports are submitted both to the Management and Supervisory Board at least quarterly and the risk level is monitored daily. Liquidity risk is measured at Group level using different methods and ratios under both normal market conditions and in stress situation. One of the main objectives of liquidity risk measurement is to identify a possible liquidity deficit across different maturity buckets. The regulatory measure LCR (liquidity coverage ratio) indicates whether the Group has sufficient liquid assets to cover short-term liabilities that correspond to net cash flow during 30 days under stress. The Group also measures liquidity risk on the basis of the survival period which is the time period under stress conditions during which the Group is able to continue its ordinary business activities and fulfil its obligations without raising additional resources or changing its action plans. Regulatory NSFR (net stable funding ratio) is defined as the amount of available stable funding relative to the amount of required stable funding. </t>
  </si>
  <si>
    <t>Policies for hedging and mitigating the liquidity risk and strategies and processes for monitoring the continuing effectiveness of hedges and mitigants.</t>
  </si>
  <si>
    <t>The Group's liquidity risk taking policy is based on the principle of conservatism and internal rules and a risk limit framework aim to ensure that risks stay within appetite. The liquidity buffers are sufficient to cover the large scale outflow of deposits. The Group has established a business continuity and recovery plan for dealing with liquidity crisis situations. The Group diversifies the maturity of resources and avoids large concentrations of one counterparty. The bank is calculating daily IRRBB and has set the risk appetite limits to interest rate risk. Bigbank has no trading portfolio and all liquid assets are kept at market value.</t>
  </si>
  <si>
    <t>An outline of the bank`s contingency funding plans.</t>
  </si>
  <si>
    <t>The Group has a contingency plan in place which defines the actions to be taken should the Group encounter a liquidity shortfall in a stressed emergency situation. The plan describes the strategy, policy and activity plan for coping with liquidity crises of different magnitude and stipulates a clear chain of command and escalation procedures. The contingency plan is tested regularly. The Group constantly monitors the situation in financial markets and the opportunities of raising alternative funding. In order to mitigate liquidity risk the Group may consider various measures, such as partial sale of the loan portfolio, participation in the loan programs of the European Central Bank, or raising deposits or credit lines from other credit institutions.</t>
  </si>
  <si>
    <t>An explanation of how stress testing is used.</t>
  </si>
  <si>
    <t>The Group conducts regular liquidity risk stress tests (at least semi-annually) to understand the impact of adverse events on its risk exposure and on the quantitative and qualitative
adequacy of its liquid assets, and to determine whether the Group’s liquidity buffer is sufficient to react to or cover risks that may crystallise during different types of stress scenarios. Stress tests are conducted using at least three different scenarios – the idiosyncratic, the market-wide and the combined scenario. Liquidity risk stress tests cover all portfolios of the Group. The outcome of stress testing is integrated into the Group’s
strategic planning process and used to increase the effectiveness of liquidity management in the event of a crisis, including the Group’s recovery planning. Stress test results are reported both to the Management and Supervisory Board.</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</si>
  <si>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</si>
  <si>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The Management Board of Bigbank AS approves the adequacy of the liquidity risk management arrangements and liquidity risk management systems put in place with regard to the Group’s profile and strategy.</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</si>
  <si>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</si>
  <si>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r>
      <t xml:space="preserve">The Group avoids significant liquidity risks, maintains a conservative liquidity risk profile and sufficient liquidity reserves. The Group ensures its ability to fulfil obligations in a timely manner and to the full extent, and to cope with a possible liquidity crisis for as long as possible. Sufficient liquidity is maintained for fulfilment of the Group’s obligations at any given moment in time. One of the main objectives of liquidity management is to maximize profitability and support the Group's main activities through a pro-active and well-functioning asset-liability management ensuring sufficient liquidity reserves by retaining access to funding and by possessing liquid assets. The profit expectations shall not override liquidity requirements. The liquidity management contributes to the profitability of the Group, but there is a clear distinction between liquidity needs and profit targets. 
The Group avoids significant funding risk and maintains a well-balanced funding risk profile. The Group ensures sufficient and stable funding of its activities by its own capital and involved external financing. The secondary objective of the funding management is optimization of the costs, size and composition of external resources involved, but cost-effectiveness and cost-competitiveness shall not override sufficient, stable and conservative funding requirements. The primary source of the funding is retail deposits. The strategic management and limitation of assets and liability’s structure is an integral part of strategic planning. The Group’s strategic plans correspond to actual funding structure and economic forecasts.  The assets’ structure and its maturities shall correspond to the funding structure. The funding strategy is closely related to assets quality and structure management. The assets quality and quality forecast are considered during funding planning. 
Liquidity risk appetite is low, and as of the end of 2025 the actual risk level was in line with the risk appetite. 
Ratios other than already covered in the EU LIQ1:
- </t>
    </r>
    <r>
      <rPr>
        <b/>
        <sz val="12"/>
        <color theme="1"/>
        <rFont val="Arial"/>
        <family val="2"/>
      </rPr>
      <t xml:space="preserve">Survival period </t>
    </r>
    <r>
      <rPr>
        <sz val="12"/>
        <color theme="1"/>
        <rFont val="Arial"/>
        <family val="2"/>
      </rPr>
      <t xml:space="preserve">is a time period in stress situation during which the Group is able to continue business as usual, and fulfil its obligations without engaging additional resources or changing its activity plans. The limit and the early warning level are calibrated to ensure sufficient time for implementing the measures and avoid breaching the regulatory minimum level of 30 days.
Survival period was 160 days as of 31.12.2025 (161 days 31.12.2024).
- </t>
    </r>
    <r>
      <rPr>
        <b/>
        <sz val="12"/>
        <color theme="1"/>
        <rFont val="Arial"/>
        <family val="2"/>
      </rPr>
      <t>Liquidity buffer to total assets ratio</t>
    </r>
    <r>
      <rPr>
        <sz val="12"/>
        <color theme="1"/>
        <rFont val="Arial"/>
        <family val="2"/>
      </rPr>
      <t xml:space="preserve"> shows the proportion of total assets that are highly liquid. The limit is calibrated based on survival period level considering budgeted balance sheet structure and volume of non-maturity deposits.
Liquidity buffer to total assets ratio was 15% as of 31.12.2025 (17% 31.12.2024).</t>
    </r>
  </si>
  <si>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</si>
  <si>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</si>
  <si>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</si>
  <si>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</si>
  <si>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Table EU LIQB  on qualitative information on LCR, which complements template EU LIQ1.</t>
  </si>
  <si>
    <t>in accordance with Article 451a(2) CRR</t>
  </si>
  <si>
    <t>Explanations on the main drivers of LCR results and the evolution of the contribution of inputs to the LCR’s calculation over time</t>
  </si>
  <si>
    <r>
      <t>The level of the liquidity coverage ratio (LCR) is driven by the dynamics of the liquidity buffer and net cash outflows. In 2025, the LCR remained stable at a high level, exceeding both regulatory and internal thresholds.</t>
    </r>
    <r>
      <rPr>
        <sz val="12"/>
        <color theme="1"/>
        <rFont val="Arial"/>
        <family val="2"/>
      </rPr>
      <t xml:space="preserve"> </t>
    </r>
  </si>
  <si>
    <t>Explanations on the changes in the LCR over time</t>
  </si>
  <si>
    <t xml:space="preserve">Over the year, the LCR ratio remained at the same level. </t>
  </si>
  <si>
    <t>Explanations on the actual concentration of funding sources</t>
  </si>
  <si>
    <t xml:space="preserve">The Group’s funding is primarily based on retail deposits. In addition to retail deposits, the Bank has raised funds through the issuance of subordinated bonds. The concentration of funding sources by counterparty is low. </t>
  </si>
  <si>
    <t>High-level description of the composition of the institution`s liquidity buffer.</t>
  </si>
  <si>
    <t>The liquidity buffer consisted largely of funds held with central banks and commercial banks and of high credit quality bonds</t>
  </si>
  <si>
    <t>Derivative exposures and potential collateral calls</t>
  </si>
  <si>
    <t>Bigbank has no such exposures</t>
  </si>
  <si>
    <t>Currency mismatch in the LCR</t>
  </si>
  <si>
    <t>The level of the LCR is monitored in euros. The Group didn’t have any other material currencies (liabilities equal to or greater than 5% of total liabilities) as at 31 December 2025.</t>
  </si>
  <si>
    <t>Other items in the LCR calculation that are not captured in the LCR disclosure template but that the institution considers relevant for its liquidity profile</t>
  </si>
  <si>
    <t>There are no other material items in the LCR calculation that are not captured in the LCR disclosure template.</t>
  </si>
  <si>
    <t>Table EU CRA: General qualitative information about credit risk</t>
  </si>
  <si>
    <t>Institutions shall describe their risk management objectives and policies for credit risk by providing the following information:</t>
  </si>
  <si>
    <r>
      <rPr>
        <sz val="12"/>
        <color rgb="FF000000"/>
        <rFont val="Arial"/>
        <family val="2"/>
      </rPr>
      <t xml:space="preserve">
Credit risk is the risk that a counterparty to a transaction will not be able or willing to discharge its contractual obligations and the Group will incur a credit loss. Credit risk arises from the Group’s direct lending operations and its investment activities where counterparties have repayment or other obligations to the group. The Group distinguishes between credit risk arising from (i) the loan portfolio (including items accounted for off the statement of financial position); (ii) money market operations; and (iii) the bond portfolio. Credit risk of the loan portfolio is the most significant risk for the group and the most significant driver of risk-weighted assets. 
</t>
    </r>
    <r>
      <rPr>
        <sz val="12"/>
        <color theme="1"/>
        <rFont val="Arial"/>
        <family val="2"/>
      </rPr>
      <t xml:space="preserve">The Group maintains moderate credit risk appetite aligned with its growth oriented business strategy, supported by prudent underwriting standards, diversified portfolios, and strong collaterals (except for unsecured cosnumer lending). Credit risk appetite is defined and approved by the Supervisory Board and operationalised through Operating Limits for Credit Risk which are approved by the Management Board. 
Credit risk is managed across sub-categories, including default risk, exposure risk, recovery and collateral risk, and concentration risk and is measured using the following indicators and limits: ECL ratio, NPL ratio, concentration limits, maximum exposure limits to a single customer or customer group, default ratios and coverage ratios.The interaction between the credit risk profile and risk tolerance is ensured through calibrated limits and KRIs, continuous monitoring and regular reporting to the Management Board and integration of credit risk limits into underwriting, portfolio management, and planning processes. 
</t>
    </r>
  </si>
  <si>
    <t xml:space="preserve">
The Group’s credit risk strategy is managed at the Group level, using inputs and knowledge of the local market obtained from the country level. The quality of the loan portfolio in each country is monitored by the country-level credit risk manager who arranges for precautionary measures to be taken as appropriate.
Credit decisions are made either by credit committees or authorised employees consistent with the limits established by the Supervisory Board and the Management Board.
Each branch and business unit is fully responsible for performing the loan analysis and evaluating the credit risk of each transaction even if the final decision is taken at a higher level. Credit committees, employees with personal decision-making authority, sales staff who are involved in making credit decisions and heads of branches are the first line of defence in managing credit risk.
The Group’s credit risk unit is the second line of defence. Proper adherence to internal processes and the decision-making authority by the employees is regularly monitored by the internal credit controller. </t>
  </si>
  <si>
    <t xml:space="preserve">
Each branch and business unit is fully responsible for performing the loan analysis and evaluating the credit risk of each transaction even if the final decision is taken at a higher level. When evaluating credit risk, branches and business units shall adhere to credit risk procedures established on the Group level. Credit committees, employees with personal decision-making authority, sales staff who are involved in making credit decisions and heads of branches are the first line of defence in managing credit risk.The credit risk unit is part of the risk management function, which is responsible for managing credit risk throughout the lending process. It serves as a second line of defence in credit risk taking to ensure correct implementation of credit decisions, observance of decision-making powers, and the compliance of credit risk with the Group’s risk appetite. The head of the credit risk unit reports regularly to the Management Board on the Group’s credit risk profile and changes in risk levels. The third line of defence is the internal audit function, which provides independent assurance.
</t>
  </si>
  <si>
    <r>
      <rPr>
        <sz val="12"/>
        <color rgb="FF000000"/>
        <rFont val="Arial"/>
        <family val="2"/>
      </rPr>
      <t xml:space="preserve">
</t>
    </r>
    <r>
      <rPr>
        <sz val="12"/>
        <color theme="1"/>
        <rFont val="Arial"/>
        <family val="2"/>
      </rPr>
      <t>The Group’s risk policy, risk appetite, and credit risk limits and key risk indicators are stated in the Risk Appetite Statement</t>
    </r>
    <r>
      <rPr>
        <sz val="12"/>
        <color rgb="FF000000"/>
        <rFont val="Arial"/>
        <family val="2"/>
      </rPr>
      <t xml:space="preserve"> approved by the Supervisory Board, while the corresponding country and product based limits and indicators are established as </t>
    </r>
    <r>
      <rPr>
        <sz val="12"/>
        <color theme="1"/>
        <rFont val="Arial"/>
        <family val="2"/>
      </rPr>
      <t xml:space="preserve">Operating Limits for Credit Risk by the Management Board. The Group measures risk appetite based on the expected credit loss model. In determining its risk appetite, the Group considers its strategic return on equity target. When setting risk limits and thresholds for key risk indicators, the Group considers not only its business objectives but also the expected quality of the loan portfolio, impact on capital and the results of stress tests. 
</t>
    </r>
  </si>
  <si>
    <t xml:space="preserve">
In the Group’s framework, an exposure is considered past due when any amount of principal, interest, default interest, or fee is not paid on its contractual due date, at which point the counting of days past due begins and is tracked on a daily basis. The Group aggregates all overdue amounts across any credit obligations of the customer and compares this total against a defined materiality threshold. This threshold consists of two components: a relative threshold, where the total past due amount must exceed 1.0% of the total outstanding exposure, and an absolute threshold, where the overdue amount must exceed 100 EUR for retail exposures and 500 EUR for corporate exposures. For regulatory default identification in line with Article 178 of the CRR and the EBA Guidelines, both the relative and absolute thresholds must be breached continuously for 90 consecutive days. The Group aligns its definitions such that credit-impaired exposures are treated as defaulted.</t>
  </si>
  <si>
    <t xml:space="preserve">
No past-due exposures (more than 90 days) that are not considered to be impaired in the portfolio.</t>
  </si>
  <si>
    <t xml:space="preserve">
The Group recognizes general credit risk adjustments through collectively assessed ECL provisions in accordance with IFRS 9, governed by the Group Procedure for Loan Loss Provisioning. The majority of exposures are assessed using statistical ECL models based on key risk parameters (PD, LGD, EAD) and forward-looking macroeconomic information. Exposures are allocated into Stage 1, Stage 2, or Stage 3 depending on credit risk deterioration, with 12 month ECL applied to Stage 1 and lifetime ECL applied to Stage 2 and Stage 3. These model-driven, portfolio-based provisions represent the Group’s general credit risk adjustments.
Specific credit risk adjustments are recognized where individual assessment provides a more accurate estimate of ECL than model-based calculations. Individual assessment (impairment test) is required for Stage 2 and Stage 3 exposures exceeding EUR 1 million. The Group performs an impairment test based on discounted cash flow methodology, incorporating borrower-specific cash flows, collateral realization and scenario analysis. In such cases, the model-based ECL is replaced by the impairment test result.</t>
  </si>
  <si>
    <t xml:space="preserve">
The Group’s internal definition of a restructured exposure does not differ from the definition of forborne exposure as set out in Annex V to Commission Implementing Regulation (EU) No 680/2014.</t>
  </si>
  <si>
    <t>Table EU CRB: Additional disclosure related to the credit quality of assets</t>
  </si>
  <si>
    <t>Table EU CRC – Qualitative disclosure requirements related to CRM techniques</t>
  </si>
  <si>
    <t>Article 453 (a) CRR</t>
  </si>
  <si>
    <t xml:space="preserve">
Bigbank does not use on-balance sheet or off-balance sheet netting arrangements for credit risk mitigation.
</t>
  </si>
  <si>
    <t>Article 453 (b) CRR</t>
  </si>
  <si>
    <t xml:space="preserve">
The Group has put in place procedures that regulate the types of collateral accepted, the maximum collateral values allowed and other requirements for collateral. The Group assigns collateral value only to those assets for which there is a real secondary market and the collateral can be realised within a reasonable time without significant costs. The main types of collateral are residential and commercial real estate, including buildings under construction, as well as plots of forest and agricultural land. Lease financing is secured by leased assets. In addition, the Group accepts surety granted by private individuals and guarantees provided by legal persons, but no collateral value is assigned to them. To a small extent, share pledges of companies have been accepted as additional collateral, provided they have real market value which can be measured.
Collateral risk is managed by applying the following risk mitigation methods.
- The group considers mortgage of the first ranking entered in the land register as acceptable real estate collateral. The collateral has to be insured throughout the loan term with an insurance company accepted by the group at least to the extent of the replacement value of the property. The sufficiency and value of acceptable real estate or other collateral are determined based on its present value considering the changes that will occur over time. Where necessary, the value of collateral is determined with the assistance of experts (e.g. real estate appraisers). The Group accepts as loan collateral only such immovable properties in respect of which a written valuation report has been issued by an appropriately qualified real estate company and expert. In addition to valuation reports prepared by real estate companies, collateral risk is assessed based on the Group’s subjective estimates. Agricultural and forest land is valued by the group, if necessary, using internal valuation methods. The market values of collateral assets are revalued at least once a year.
- Larger business loans are subject to contractual covenants related to the customer’s financial position and the collateral.
- In making financing decisions, the Group does not rely only on collateral but primarily on the counterparty’s ability to service the loan with their cash flows or income. Limits have been established for the maximum amounts and loan-to-value ratios of loans secured by real estate. The limits take into account the condition and location of the property.
- The Group does not delay the realisation of collateral merely because the Group has a strong collateral position. Appropriate recovery measures are initiated immediately when it becomes likely that the borrower will be unable or unwilling to repay the loan in full under the agreed terms.</t>
  </si>
  <si>
    <r>
      <t>Article 453 (c) CRR</t>
    </r>
    <r>
      <rPr>
        <b/>
        <sz val="12"/>
        <color theme="1"/>
        <rFont val="Arial"/>
        <family val="2"/>
      </rPr>
      <t xml:space="preserve">
</t>
    </r>
  </si>
  <si>
    <r>
      <t>(c)</t>
    </r>
    <r>
      <rPr>
        <b/>
        <sz val="12"/>
        <color theme="1"/>
        <rFont val="Arial"/>
        <family val="2"/>
      </rPr>
      <t xml:space="preserve">
</t>
    </r>
  </si>
  <si>
    <t xml:space="preserve">
The main types of collateral are residential and commercial real estate, including buildings under construction, as well as plots of forest and agricultural land.</t>
  </si>
  <si>
    <t xml:space="preserve">
Article 453 (d) CRR</t>
  </si>
  <si>
    <t>The Group uses guarantees from companies giving full uncodnitional guarantees to its related companies. Guarantees are either given by parent company or related company through ownership structure. Guarantor is analysed and rating is assigned according to standard procedures in case the creditworthiness of the obligor fully depends on the guarantor. The Group also accepts partial guarantees from state institutions (e.g. EIS, MES) in which case the credit risk remains at obligor level and the guarantor rating is not calcualted nor assigned to the obligor.</t>
  </si>
  <si>
    <t xml:space="preserve">
Article 453 (e) CRR</t>
  </si>
  <si>
    <r>
      <rPr>
        <sz val="12"/>
        <color rgb="FFFF0000"/>
        <rFont val="Arial"/>
        <family val="2"/>
      </rPr>
      <t xml:space="preserve">
</t>
    </r>
    <r>
      <rPr>
        <sz val="12"/>
        <color theme="1"/>
        <rFont val="Arial"/>
        <family val="2"/>
      </rPr>
      <t xml:space="preserve">
The Group applies credit risk mitigation techniques primarily through the use of collateral, guarantees, and portfolio diversification, ensuring that residual risk remains aligned with the Group’s approved credit risk appetite and concentration limits. The Group actively identifies, measures, and manages concentrations arising from credit risk mitigation instruments to avoid excessive reliance on specific collateral types, counterparties, or geographic regions. Key principles include:
- Collateral concentration management. The Group maintains a diversified collateral base, primarily consisting of real estate and movable asset collateral, supported by defined eligibility criteria, regular valuation, and ongoing monitoring processes. 
Limits such as loan-to-value (LTV) thresholds are applied to ensure that collateral provides sufficient protection under stressed conditions and to prevent excessive concentration in high-risk collateral segments. 
- Geographical concentration of collateral and exposures. Concentration risk is controlled through limits on country-level exposure, including a cap of 55% of the total credit portfolio per single country, thereby mitigating correlated losses arising from regionally concentrated collateral values or economic conditions.
- Counterparty concentration. The Group limits risk on individual obligors or group of obligors through exposure caps (20% of Tier 1 capital), 
- Portfolio-level concentration. Concentration metrics such as top exposures and Herfindahl-Hirschman Index (HHI) are applied to ensure diversification across sectors and counterparties
Concentrations within CRM are managed through predefined risk appetite limits and early-warning indicators, regular monitoring and reporting to the Management Board and integration into credit approval, collateral management, and portfolio monitoring processes. </t>
    </r>
  </si>
  <si>
    <t>Table EU CRD – Qualitative disclosure requirements related to standardised approach</t>
  </si>
  <si>
    <t>Article 444  (a) CRR</t>
  </si>
  <si>
    <t xml:space="preserve">
The Group uses Moody’s Investors Service as the external credit assessment institution (ECAI) in the calculation of its risk-weighted exposure amounts in accordance with the rules laid down in Regulation (EU) 575/2013. </t>
  </si>
  <si>
    <t>Article 444  (b) CRR</t>
  </si>
  <si>
    <t xml:space="preserve">
The Group uses the ECAI for the following exposure classes: (i) exposures to central governments or central banks; (ii) exposures to regional or local governments; (iii) exposures to public sector entities; (iv) exposures to multilateral development banks; (v) exposures to international organisations; (vi) exposures to credit institutions and investment firms. </t>
  </si>
  <si>
    <t>Article 444 (c) CRR</t>
  </si>
  <si>
    <t>(c )</t>
  </si>
  <si>
    <t>In the standardised approach, fixed risk weights are applied to each exposure class split into credit quality steps, based on ratings assigned by external credit rating agencies. </t>
  </si>
  <si>
    <t>Article 444 (d) CRR</t>
  </si>
  <si>
    <t>The Group applies a mapping between the external ratings issued by Moody's Investor Service and the credit quality steps (CQS) according to the standard association published by the EBA. 
Credit quality step 1: Aaa, Aa
Credit quality step 2: A
Credit quality step 3: Baa
Credit quality step 4: Ba
Credit quality step 5: B
Credit quality step 6: Caa, Ca, C</t>
  </si>
  <si>
    <t>Flexible format disclosure</t>
  </si>
  <si>
    <t>Table EU MRA: Qualitative disclosure requirements related to market risk</t>
  </si>
  <si>
    <r>
      <t xml:space="preserve">Points (a) and (d) of Article 435 (1) CRR
</t>
    </r>
    <r>
      <rPr>
        <sz val="12"/>
        <color rgb="FF000000"/>
        <rFont val="Arial"/>
        <family val="2"/>
      </rPr>
      <t xml:space="preserve">
A description of the institution's strategies and processes to manage market risk and a description of the institution's policies for hedging and mitigating risk and strategies and processes for monitoring the continuing effectiveness of hedges. </t>
    </r>
  </si>
  <si>
    <t>Market risk - risk of losses resulting from adverse movements in market prices and rates (including interest rates, credit spreads, equity prices, foreign exchange rates and commodity prices), the correlation between them and volatility. Within market risk foreign currency risk (FX risk), interest rate risk arising from the banking book (IRRBB) and real-estate risk are identified.The market risk management strategy is set out in the market risk policy approved by the Supervisory Board. Market risk appetite and risk limits are established in the risk appetite
statement. In line with the target risk profile, the group’s overall market risk appetite is moderate. The Group avoids market risk concentration. The strategy for currency risk management is conservative. The objective of currency risk management is to keep net open currency positions to a minimum so that movements in foreign exchange rates would not have an adverse effect on the Group’s capital. The Group avoids taking speculative positions. The main sources of structural IRRBB are adverse changes in loan and/or deposit interest rates.  The risk versus profit considerations applies. The primary objective is to manage and mitigate the impact of changes in interest rates on the Group’s net interest income (NII) and economic value (EV), ensuring stability and supporting the Group’s long-term profitability and strategic growth objectives. This includes diversifying both asset and liability maturity profiles and repricing terms to minimise risk. The Group accepts in its business model the funding of assets with a relatively long repricing period by liabilities with a relatively short repricing period, where the risk of an inverted yield curve is covered by the higher interest income earned on such assets (e.g. the funding of fixed-rate consumer loans by short-term deposits). For longer-term loan products with lower commercial margins (corporate and home loans), floating interest rates are used to mitigate interest rate risk. Real estate risk arises from adverse movements in real estate prices. The main objective of holding investment properties is to support the Group’s core business.  The treasury and reporting unit in the finance function is responsible for the day-to-day management of market risk. As the second line of defence, the risk reporting and financial risk control unit is responsible for risk control, measurement and reporting. The finance function is responsible for managing and monitoring real estate risk. The Management Board approves more detailed rules describing the processes related to market risk management.</t>
  </si>
  <si>
    <r>
      <t xml:space="preserve">Point (b) of Article 435 (1) CRR
</t>
    </r>
    <r>
      <rPr>
        <sz val="12"/>
        <color theme="1"/>
        <rFont val="Arial"/>
        <family val="2"/>
      </rPr>
      <t xml:space="preserve">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r>
    <r>
      <rPr>
        <b/>
        <sz val="12"/>
        <color theme="1"/>
        <rFont val="Arial"/>
        <family val="2"/>
      </rPr>
      <t xml:space="preserve">
</t>
    </r>
  </si>
  <si>
    <t>The Supervisory Board bears the ultimate responsibility for the oversight of the market risk management framework and the Group’s market risk appetite framework. On operational level, the Finance Area has primary responsibility for market risk management in the Group (as a first line of defense). Risk Management Area is ppholding principles for market risk identification, measurement, monitoring, reporting and control as a second line of defense.</t>
  </si>
  <si>
    <r>
      <t xml:space="preserve">Point (c ) of Article 435 (1) CRR
</t>
    </r>
    <r>
      <rPr>
        <sz val="12"/>
        <color theme="1"/>
        <rFont val="Arial"/>
        <family val="2"/>
      </rPr>
      <t xml:space="preserve">
Scope and nature of risk reporting and measurement systems</t>
    </r>
  </si>
  <si>
    <t>Risk Management Area presents Market risk report to the Risk Committee, to the Supervisory Board and to the Management Board on a quarterly basis. 
Main concepts and methodologies for measuring market risk are gap analysis and sensitivity analysis.
Market risk capital calculation is based on a Standardized approach.</t>
  </si>
  <si>
    <t>EU (d)</t>
  </si>
  <si>
    <r>
      <rPr>
        <b/>
        <sz val="12"/>
        <color rgb="FF000000"/>
        <rFont val="Arial"/>
        <family val="2"/>
      </rPr>
      <t>Paragraph (1) of Article 445 CRR</t>
    </r>
    <r>
      <rPr>
        <sz val="12"/>
        <color rgb="FF000000"/>
        <rFont val="Arial"/>
        <family val="2"/>
      </rPr>
      <t xml:space="preserve"> 
A general overview of the trading book positions for institutions that use the Simplified Standardised Approach or the Alternative Standardised Approach.</t>
    </r>
  </si>
  <si>
    <t>The Group has not identified trading book in its operations, i.e positions in financial instruments held either with trading intent, or to hedge positions held with trading intent.</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</si>
  <si>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</si>
  <si>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</si>
  <si>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</si>
  <si>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Table EU ORA - Qualitative information on operational risk</t>
  </si>
  <si>
    <t>Article 446(1)(a) and Article 435(1)(a) CRR</t>
  </si>
  <si>
    <r>
      <rPr>
        <b/>
        <sz val="12"/>
        <color rgb="FF000000"/>
        <rFont val="Arial"/>
        <family val="2"/>
      </rPr>
      <t>Operational risk</t>
    </r>
    <r>
      <rPr>
        <sz val="12"/>
        <color rgb="FF000000"/>
        <rFont val="Arial"/>
        <family val="2"/>
      </rPr>
      <t xml:space="preserve"> is the risk of loss resulting from inadequate or failed internal processes, people and systems or from external events. The sub-risks of operational risk are legal risk, compliance risk, money laundering and terrorist financing risk, information and communication technology and security risk, model risk, fraud risk and people risk. The definition of operational risk includes legal risk but excludes strategic, reputational and systemic risks. Operational risk management strategy is described in the Operational Risk Policy, which is approved by the Supervisory Board. The Group’s strategy is to maintain a minimum reasonable level of operational risk and to minimise the level of potential losses, taking into account strategic objectives. The Group’s operational risk appetite is low, but the principle of economic efficiency is applied. </t>
    </r>
  </si>
  <si>
    <t>Article 446(1)(a) and Article 435(1) (b) CRR</t>
  </si>
  <si>
    <t>Overall operational risk management is carried out at the Group level: all branches, functions and subsidiaries offering ancillary services must comply with the principles, rules and limits which are established at the Group level. However, every unit manager is responsible for operational risk management as the first line of defence at the level of the structural unit. The Group makes sure that its branches, areas, and subsidiaries take steps to ensure that their operations comply with local laws and regulations. 
Operational risk management is based on the three lines of defence model. The first line of defence is the risk taker, the second line of defence is the control units, and the third line of defence is the internal audit unit. The main task of the second line of defence is to independently assess whether the control mechanism of the first line of defence is properly functioning on the basis of risk assessment, and the third line of defence exercises independent control over the first and second lines of defence.</t>
  </si>
  <si>
    <t>Article 446(1)(a) and Article 435(1) (c) CRR</t>
  </si>
  <si>
    <t xml:space="preserve">
Operational risk capital calculation is based on Standardized approach.</t>
  </si>
  <si>
    <t xml:space="preserve">
The purpose of the operational risk limits and key risk indicators is to ensure that the actual level of operational risk is assessed and to provide indication of potential problems in a proactive manner. Operational risk limits have been set in the risk appetite statement by the Supervisory Board. An operational risk report, which includes, among other things, an overview of the actual levels of key risk indicators and limits, is submitted to the managements of branches and the Group’s Management Board and Supervisory Board quarterly. Breaches of the limits and key risk indicators are reported to the Group’s Management Board and/or Supervisory Board in accordance with the requirements established in the policy.</t>
  </si>
  <si>
    <t>Article 446(1)(a) and Article 435(1) (d) CRR</t>
  </si>
  <si>
    <t xml:space="preserve">
Operational risk mitigation -  developing and implementing control mechanisms such as standards, policies, procedures and guidelines to prevent or reduce operational risks. Raising the awareness of employees, which is ensured through training, also helps mitigate risk. Training activities include both annual training for all employees and specific needs-based training for key personnel. Trainings are organised by operational risk control, compliance, fraud risk control and financial crime prevention, as well as other units. All employees are required to complete mandatory trainings before starting work. The Group has established a business continuity management framework to safeguard its employees, the interests of its customers and stakeholders, its reputation and its ability to guarantee business continuity during significant business interruptions as well as to manage significant business risks via various preventive actions. In addition, a specific ICT business continuity management process has been established in accordance with the European Union’s Digital Operational Resilience Act to withstand disruptive events, such as cyber-attacks, infrastructure failures, critical service outages, widespread power outages, unavailability of communication channels and insider threats affecting the Group’s critical and important functions. A further risk mitigation measure is risk transfer using property and liability insurance. </t>
  </si>
  <si>
    <t xml:space="preserve">Table EU IRRBBA - Qualitative information on interest rate risks of non-trading book activities </t>
  </si>
  <si>
    <t>Qualitative information - free format</t>
  </si>
  <si>
    <t>A description of how the institution defines IRRBB for purposes of risk control and measurement</t>
  </si>
  <si>
    <t xml:space="preserve">Interest rate risk arising from non-trading book activities (IRRBB) is the current and prospective risk of a negative impact to the Group’s economic value of equity, or to the Group’s net interest income, taking market value changes into account as appropriate, which arise from adverse movements in interest rates affecting interest rate sensitive instruments, including gap risk, basis risk and option risk. </t>
  </si>
  <si>
    <t>Article 448(1), point (e)</t>
  </si>
  <si>
    <t>A description of the institution's overall IRRBB management and mitigation strategies</t>
  </si>
  <si>
    <t xml:space="preserve">The primary objective is to manage and mitigate the impact of interest rate changes on the Group's net interest income (NII) and economic value (EV), ensuring stability and supporting the Group's long-term profitability and strategic growth objectives. This includes diversifying the maturity profiles and re-pricing characteristics of both assets and liabilities to minimize risk.
The Group accepts in its business model funding assets with a comparatively long repricing period with liabilities with a comparatively short repricing period where the yield curve inversion risk is covered by higher interest income earned on such assets (e.g. funding fixed rate consumer loans with short term deposits). For longer-term loan products with lower commercial margins (business loans and housing loans) the strategy is to use floating interest rates to mitigate the risk. </t>
  </si>
  <si>
    <t>Article 448(1), point (f)</t>
  </si>
  <si>
    <t>The periodicity of the calculation of the institution's IRRBB measures, and a description of the specific measures that the institution uses to gauge its sensitivity to IRRBB</t>
  </si>
  <si>
    <t>The Group calculates IRRBB measures on a monthly basis. Risk limits have been established for both EVE and NII (as a % of Tier 1 capital)</t>
  </si>
  <si>
    <t>Article 448(1), points (e) (i) and (v); Article 448(2)</t>
  </si>
  <si>
    <t>A description of the interest rate shock and stress scenarios that the institution uses to estimate changes in the economic value and in net interest income (if applicable)</t>
  </si>
  <si>
    <t>The Group uses interest rate shock and stress scenarios described in the EBA/RTS/2022/10</t>
  </si>
  <si>
    <t>Article 448(1), point (e) (iii); 
Article 448(2)</t>
  </si>
  <si>
    <t>(e )</t>
  </si>
  <si>
    <t>A description of the key modelling and parametric assumptions different from those used for disclosure of template EU IRRBB1 (if applicable)</t>
  </si>
  <si>
    <t>N/A</t>
  </si>
  <si>
    <t>Article 448(1), point (e) (ii);
Article 448(2)</t>
  </si>
  <si>
    <t>A high-level description of how the bank hedges its IRRBB, as well as the associated
accounting treatment (if applicable)</t>
  </si>
  <si>
    <t>The Group accepts in its business model funding assets with a comparatively long repricing period with liabilities with a comparatively short repricing period where the yield curve inversion risk is covered by higher interest income earned on such assets (e.g. funding fixed rate consumer loans with short term deposits).For longer-term loan products with lower commercial margins (business loans and housing loans) the strategy is to use floating interest rates to mitigate the risk. </t>
  </si>
  <si>
    <t>Article 448(1), point (e) (iv);
Article 448(2)</t>
  </si>
  <si>
    <t>A description of key modelling and parametric assumptions used for the IRRBB measures in template EU IRRBB1 (if applicable)</t>
  </si>
  <si>
    <t>1-year moving average prepayment rate is applied to the fixed loan cash flows and is updated on a quarterly basis.</t>
  </si>
  <si>
    <t>Article 448(1), point (c);
Article 448(2)</t>
  </si>
  <si>
    <t>Explanation of the significance of the IRRBB measures and of their significant variations since previous disclosures</t>
  </si>
  <si>
    <t>IRRBB is defined as a material risk by the Supervisory Board. There have been no significant variations in IRRBB measures since previous disclosures.</t>
  </si>
  <si>
    <t xml:space="preserve">Article 448(1), point (d) </t>
  </si>
  <si>
    <t>Any other relevant information regarding the IRRBB measures disclosed in template EU IRRBB1 (optional)</t>
  </si>
  <si>
    <t>(1) (2)</t>
  </si>
  <si>
    <t>Disclosure of the average and longest repricing maturity assigned to non-maturity deposits</t>
  </si>
  <si>
    <t xml:space="preserve">Non-maturity deposits with no specific repricing date are assigned to the overnight time bucket. </t>
  </si>
  <si>
    <t xml:space="preserve">Article 448(1), point (g) </t>
  </si>
  <si>
    <t>Template EU CR2: Changes in the stock of non-performing loans and advances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</si>
  <si>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</si>
  <si>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</si>
  <si>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</si>
  <si>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</si>
  <si>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</si>
  <si>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</si>
  <si>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</si>
  <si>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Table EU LIA - Explanations of differences between accounting and regulatory exposure amounts</t>
  </si>
  <si>
    <t>Article 436(b) CRR</t>
  </si>
  <si>
    <t>Article 436(d) CRR</t>
  </si>
  <si>
    <t>In column b) the values are presented at the supervisory reporting group level: the companies Baltijas Izaugsmes Grupa AS, OÜ Rüütli Property, OÜ Papiniidu Property and OÜ Pärnu mnt 153 Property have been accounted for using the equity method based on the CRR scope of consolidation, not using consolidation according to the IFRS accounting treatment as presented in column a). </t>
  </si>
  <si>
    <t>Table EU LIB - Other qualitative information on the scope of application</t>
  </si>
  <si>
    <t>Article 436(f) CRR</t>
  </si>
  <si>
    <t>Impediment to the prompt transfer of own funds or to the repayment of liabilities within the group</t>
  </si>
  <si>
    <t>Article 436(g) CRR</t>
  </si>
  <si>
    <t>Article 436(h) CRR</t>
  </si>
  <si>
    <t>Use of derogation referred to in Article 7 CRR or individual consolidation method laid down in Article 9 CRR</t>
  </si>
  <si>
    <t>Table EU AE4 - Accompanying narrative information</t>
  </si>
  <si>
    <t xml:space="preserve">     </t>
  </si>
  <si>
    <t>Free format text boxes for disclosure of qualitative information, in accordance with Article 443 CRR</t>
  </si>
  <si>
    <t>Narrative information on the impact of the business model on assets encumbrance and the importance of encumbrance to the institution's business model, which  provides users with the context of the disclosures required in Template EU AE1 and EU AE2.</t>
  </si>
  <si>
    <t>The Group did not have asset encumbrance.</t>
  </si>
  <si>
    <t>All subsidiaries are included in the consolidation</t>
  </si>
  <si>
    <t>Key metrics and overview of risk-weighted exposure amounts</t>
  </si>
  <si>
    <t>Template EU KM1 - Key metrics template</t>
  </si>
  <si>
    <t>Template EU INS1 - Insurance participations</t>
  </si>
  <si>
    <t>Template EU INS2 - Financial conglomerates information on own funds and capital adequacy ratio</t>
  </si>
  <si>
    <t>Risk management policies and objectives</t>
  </si>
  <si>
    <t>The scope of application</t>
  </si>
  <si>
    <t>Template EU LI1 - Differences between the accounting scope and the scope of prudential consolidation and mapping of financial statement categories with regulatory risk categories</t>
  </si>
  <si>
    <t>Template EU PV1 - Prudent valuation adjustments (PVA)</t>
  </si>
  <si>
    <t>Template EU CC1 - Composition of regulatory own funds</t>
  </si>
  <si>
    <t>Template EU CCA: Main features of regulatory own funds instruments and eligible liabilities instruments</t>
  </si>
  <si>
    <t>Countercyclical capital buffers</t>
  </si>
  <si>
    <t>Template EU CCyB1 - Geographical distribution of credit exposures relevant for the calculation of the countercyclical buffer</t>
  </si>
  <si>
    <t>Template EU CCyB2 - Amount of institution-specific countercyclical capital buffer</t>
  </si>
  <si>
    <t>The leverage ratio</t>
  </si>
  <si>
    <t>Template EU LR1 - LRSum: Summary reconciliation of accounting assets and leverage ratio exposures</t>
  </si>
  <si>
    <t>Liquidity requirements</t>
  </si>
  <si>
    <t>Credit risk quality</t>
  </si>
  <si>
    <t>Template EU CR1: Performing and non-performing exposures and related provisions</t>
  </si>
  <si>
    <t>Template EU CR1-A: Maturity of exposures</t>
  </si>
  <si>
    <t>Template EU CR2a: Changes in the stock of non-performing loans and advances and related net accumulated recoveries</t>
  </si>
  <si>
    <t>Template EU CQ1: Credit quality of forborne exposures</t>
  </si>
  <si>
    <t>Template EU CQ2: Quality of forbearance</t>
  </si>
  <si>
    <t>Template EU CQ3: Credit quality of performing and non-performing exposures by past due days</t>
  </si>
  <si>
    <t>Template EU CQ4: Quality of non-performing exposures by geography </t>
  </si>
  <si>
    <t>Template EU CQ5: Credit quality of loans and advances by industry</t>
  </si>
  <si>
    <t xml:space="preserve">Template EU CQ6: Collateral valuation - loans and advances </t>
  </si>
  <si>
    <t xml:space="preserve">Template EU CQ7: Collateral obtained by taking possession and execution processes </t>
  </si>
  <si>
    <t>Template EU CQ8: Collateral obtained by taking possession and execution processes - vintage breakdown</t>
  </si>
  <si>
    <t>The use of credit risk mitigation techniques</t>
  </si>
  <si>
    <t>Table EU CRC - Qualitative disclosure requirements related to CRM techniques</t>
  </si>
  <si>
    <t>Template EU CR3 -  CRM techniques overview:  Disclosure of the use of credit risk mitigation techniques</t>
  </si>
  <si>
    <t>The use of standardised approach</t>
  </si>
  <si>
    <t>Table EU CRD - Qualitative disclosure requirements related to standardised model</t>
  </si>
  <si>
    <t>Template EU CR4 - standardised approach - Credit risk exposure and CRM effects</t>
  </si>
  <si>
    <t>Template EU CR5 - standardised approach</t>
  </si>
  <si>
    <t>The use of the IRB approach to credit risk</t>
  </si>
  <si>
    <t>Table EU CRE - Qualitative disclosure requirements related to IRB approach</t>
  </si>
  <si>
    <t>Template EU CR6 - IRB approach - Credit risk exposures by exposure class and PD range</t>
  </si>
  <si>
    <t>Template EU CR6-A - Scope of the use of IRB and SA approaches</t>
  </si>
  <si>
    <t>Template EU CR7 - IRB approach - Effect on the RWEAs of credit derivatives used as CRM techniques</t>
  </si>
  <si>
    <t>Template EU CR7-A - IRB approach - Disclosure of the extent of the use of CRM techniques</t>
  </si>
  <si>
    <t xml:space="preserve">Template EU CR8 -  RWEA flow statements of credit risk exposures under the IRB approach </t>
  </si>
  <si>
    <t>Template CR9 -IRB approach - Back-testing of PD per exposure class (fixed PD scale)</t>
  </si>
  <si>
    <t>Template CR9.1 -IRB approach - Back-testing of PD per exposure class (only for  PD estimates according to point (f) of Article 180(1) CRR)</t>
  </si>
  <si>
    <t>Specialised lending</t>
  </si>
  <si>
    <t>Template EU CR10 -  Specialised lending and equity exposures under the simple riskweighted approach</t>
  </si>
  <si>
    <t>Exposures to counterparty credit risk</t>
  </si>
  <si>
    <t>Table EU CCRA - Qualitative disclosure related to CCR</t>
  </si>
  <si>
    <t>Template EU CCR1 - Analysis of CCR exposure by approach</t>
  </si>
  <si>
    <t>Template EU CCR2 - Transactions subject to own funds requirements for CVA risk</t>
  </si>
  <si>
    <t>Template EU CCR3 - Standardised approach - CCR exposures by regulatory exposure class and risk weights</t>
  </si>
  <si>
    <t>Template EU CCR4 - IRB approach - CCR exposures by exposure class and PD scale</t>
  </si>
  <si>
    <t>Template EU CCR5 - Composition of collateral for CCR exposures</t>
  </si>
  <si>
    <t>Template EU CCR6 - Credit derivatives exposures</t>
  </si>
  <si>
    <t>Template EU CCR7 - RWEA flow statements of CCR exposures under the IMM</t>
  </si>
  <si>
    <t>Template EU CCR8 - Exposures to CCPs</t>
  </si>
  <si>
    <t>Exposures to securitisation positions</t>
  </si>
  <si>
    <t xml:space="preserve">Table EU-SECA - Qualitative disclosure requirements related to securitisation exposures </t>
  </si>
  <si>
    <t>Template EU-SEC1 - Securitisation exposures in the non-trading book</t>
  </si>
  <si>
    <t>Template EU-SEC2 - Securitisation exposures in the trading book</t>
  </si>
  <si>
    <t>Template EU-SEC3 - Securitisation exposures in the non-trading book and associated regulatory capital requirements - institution acting as originator or as sponsor</t>
  </si>
  <si>
    <t>Template EU-SEC4 - Securitisation exposures in the non-trading book and associated regulatory capital requirements - institution acting as investor</t>
  </si>
  <si>
    <t>Template EU-SEC5 - Exposures securitised by the institution - Exposures in default and specific credit risk adjustments</t>
  </si>
  <si>
    <t>The use of standardised approach and internal model for market risk</t>
  </si>
  <si>
    <t>Template EU MR1 - Market risk under the standardised approach</t>
  </si>
  <si>
    <t>Table EU MRB: Qualitative disclosure requirements for institutions using the internal Market Risk Models</t>
  </si>
  <si>
    <t>Template EU MR2-A - Market risk under the internal Model Approach (IMA)</t>
  </si>
  <si>
    <t>Template EU MR2-B - RWA flow statements of market risk exposures under the IMA</t>
  </si>
  <si>
    <t>Template EU MR3 - IMA values for trading portfolios</t>
  </si>
  <si>
    <t>Template EU MR4 - Comparison of VaR estimates with gains/losses</t>
  </si>
  <si>
    <t>Remuneration policy</t>
  </si>
  <si>
    <t xml:space="preserve">Template EU REM3 - Deferred remuneration </t>
  </si>
  <si>
    <t>Template EU REM4 - Remuneration of 1 million EUR or more per year</t>
  </si>
  <si>
    <t>Encumbered and unencumbered assets</t>
  </si>
  <si>
    <t>Template EU AE1 - Encumbered and unencumbered assets</t>
  </si>
  <si>
    <t>Template EU AE2 - Collateral received and own debt securities issued</t>
  </si>
  <si>
    <t>Template EU AE3 - Sources of encumbrance</t>
  </si>
  <si>
    <t>ESG prudential disclosures</t>
  </si>
  <si>
    <t>IRRBB/CSRBB - Interest Rate Risk/Credit Spread Risk in the Banking Book</t>
  </si>
  <si>
    <t xml:space="preserve"> Template EU OR3 - Operational risk own funds requirements and risk exposure amounts</t>
  </si>
  <si>
    <t>Template EU CQ1 - Credit quality of forborne exposures</t>
  </si>
  <si>
    <t>Template EU CQ3 - Credit quality of performing and non-performing exposures by past due days</t>
  </si>
  <si>
    <t xml:space="preserve">Template -  EU CR1: Performing and non-performing exposures and related provisions. </t>
  </si>
  <si>
    <t>Template EU CQ5 - Credit quality of loans and advances to non-financial corporations by industry</t>
  </si>
  <si>
    <r>
      <t>Template EU CQ4 - Quality of non-performing exposures by geography</t>
    </r>
    <r>
      <rPr>
        <sz val="12"/>
        <rFont val="Arial"/>
        <family val="2"/>
        <charset val="186"/>
      </rPr>
      <t> </t>
    </r>
  </si>
  <si>
    <r>
      <rPr>
        <sz val="12"/>
        <color rgb="FF000000"/>
        <rFont val="Arial"/>
        <family val="2"/>
        <charset val="186"/>
      </rPr>
      <t>Of which</t>
    </r>
    <r>
      <rPr>
        <b/>
        <sz val="12"/>
        <color rgb="FF000000"/>
        <rFont val="Arial"/>
        <family val="2"/>
        <charset val="186"/>
      </rPr>
      <t xml:space="preserve"> secured by collateral </t>
    </r>
  </si>
  <si>
    <r>
      <rPr>
        <sz val="12"/>
        <color rgb="FF000000"/>
        <rFont val="Arial"/>
        <family val="2"/>
        <charset val="186"/>
      </rPr>
      <t xml:space="preserve">Of which </t>
    </r>
    <r>
      <rPr>
        <b/>
        <sz val="12"/>
        <color rgb="FF000000"/>
        <rFont val="Arial"/>
        <family val="2"/>
        <charset val="186"/>
      </rPr>
      <t>secured by financial guarantees</t>
    </r>
  </si>
  <si>
    <r>
      <rPr>
        <sz val="12"/>
        <color rgb="FF000000"/>
        <rFont val="Arial"/>
        <family val="2"/>
        <charset val="186"/>
      </rPr>
      <t xml:space="preserve">Of which </t>
    </r>
    <r>
      <rPr>
        <b/>
        <sz val="12"/>
        <color rgb="FF000000"/>
        <rFont val="Arial"/>
        <family val="2"/>
        <charset val="186"/>
      </rPr>
      <t>secured by credit derivatives</t>
    </r>
  </si>
  <si>
    <t>Template EU KM1 – Key metrics template</t>
  </si>
  <si>
    <r>
      <t>Capital ratios (as a percentage of risk</t>
    </r>
    <r>
      <rPr>
        <b/>
        <sz val="12"/>
        <rFont val="Arial"/>
        <family val="2"/>
        <charset val="186"/>
      </rPr>
      <t>-weighted</t>
    </r>
    <r>
      <rPr>
        <b/>
        <sz val="12"/>
        <color rgb="FF000000"/>
        <rFont val="Arial"/>
        <family val="2"/>
        <charset val="186"/>
      </rPr>
      <t xml:space="preserve"> exposure amount)</t>
    </r>
  </si>
  <si>
    <r>
      <t>Common Equity Tier</t>
    </r>
    <r>
      <rPr>
        <sz val="12"/>
        <color theme="1"/>
        <rFont val="Arial"/>
        <family val="2"/>
        <charset val="186"/>
      </rPr>
      <t> </t>
    </r>
    <r>
      <rPr>
        <sz val="12"/>
        <color rgb="FF000000"/>
        <rFont val="Arial"/>
        <family val="2"/>
        <charset val="186"/>
      </rPr>
      <t>1 ratio (%)</t>
    </r>
  </si>
  <si>
    <r>
      <rPr>
        <b/>
        <sz val="12"/>
        <color theme="1"/>
        <rFont val="Arial"/>
        <family val="2"/>
        <charset val="186"/>
      </rPr>
      <t>T</t>
    </r>
    <r>
      <rPr>
        <b/>
        <sz val="12"/>
        <color rgb="FF000000"/>
        <rFont val="Arial"/>
        <family val="2"/>
        <charset val="186"/>
      </rPr>
      <t>otal exposure measure</t>
    </r>
  </si>
  <si>
    <r>
      <t xml:space="preserve">(Exposures excluded from the </t>
    </r>
    <r>
      <rPr>
        <strike/>
        <sz val="12"/>
        <rFont val="Arial"/>
        <family val="2"/>
        <charset val="186"/>
      </rPr>
      <t>leverage ratio</t>
    </r>
    <r>
      <rPr>
        <sz val="12"/>
        <rFont val="Arial"/>
        <family val="2"/>
        <charset val="186"/>
      </rPr>
      <t xml:space="preserve"> total exposure measure in accordance with point (c ) and point (ca) of Article 429a(1) CRR)</t>
    </r>
  </si>
  <si>
    <t xml:space="preserve"> Template EU IRRBB1 - Interest rate risks of non-trading book activities</t>
  </si>
  <si>
    <t>19a</t>
  </si>
  <si>
    <t>19b</t>
  </si>
  <si>
    <t>19c</t>
  </si>
  <si>
    <r>
      <t xml:space="preserve">Assets - </t>
    </r>
    <r>
      <rPr>
        <i/>
        <sz val="12"/>
        <color rgb="FF000000"/>
        <rFont val="Arial"/>
        <family val="2"/>
        <charset val="186"/>
      </rPr>
      <t>Breakdown by asset clases according to the balance sheet in the published financial statements</t>
    </r>
  </si>
  <si>
    <r>
      <t>Liabilities</t>
    </r>
    <r>
      <rPr>
        <i/>
        <sz val="12"/>
        <color rgb="FF000000"/>
        <rFont val="Arial"/>
        <family val="2"/>
        <charset val="186"/>
      </rPr>
      <t xml:space="preserve"> - Breakdown by liability clases according to the balance sheet in the published financial statements</t>
    </r>
  </si>
  <si>
    <t>20a</t>
  </si>
  <si>
    <t>20b</t>
  </si>
  <si>
    <t>Total liabilities and shareholders' equity</t>
  </si>
  <si>
    <t>Paid-in share capital</t>
  </si>
  <si>
    <t>Capital reserve</t>
  </si>
  <si>
    <t>44, 46</t>
  </si>
  <si>
    <t>18,19</t>
  </si>
  <si>
    <r>
      <t xml:space="preserve">Assets excluded from the numerator for GAR calculation (covered in the denominator) </t>
    </r>
    <r>
      <rPr>
        <b/>
        <sz val="12"/>
        <rFont val="Arial"/>
        <family val="2"/>
        <charset val="186"/>
      </rPr>
      <t>but included in the numerator and denominator of the BTAR</t>
    </r>
  </si>
  <si>
    <t>ASF</t>
  </si>
  <si>
    <r>
      <t>NSFR derivative assets</t>
    </r>
    <r>
      <rPr>
        <sz val="12"/>
        <rFont val="Arial"/>
        <family val="2"/>
      </rPr>
      <t> </t>
    </r>
  </si>
  <si>
    <t>NSFR</t>
  </si>
  <si>
    <t>Art451a(3a), Art428b</t>
  </si>
  <si>
    <t>Issuer</t>
  </si>
  <si>
    <t>Unique identifier (eg CUSIP, ISIN or Bloomberg identifier for private placement)</t>
  </si>
  <si>
    <t>EE3100016015</t>
  </si>
  <si>
    <t>EE3300002526</t>
  </si>
  <si>
    <t>EE3300002583</t>
  </si>
  <si>
    <t>EE3300002690</t>
  </si>
  <si>
    <t>EE3300003052</t>
  </si>
  <si>
    <t>EE3300003151</t>
  </si>
  <si>
    <t>EE3300003284</t>
  </si>
  <si>
    <t>EE3300003581</t>
  </si>
  <si>
    <t>EE3300003706</t>
  </si>
  <si>
    <t>EE3300004340</t>
  </si>
  <si>
    <t>EE3300004696</t>
  </si>
  <si>
    <t>EE3300004977</t>
  </si>
  <si>
    <t>EE3300005081</t>
  </si>
  <si>
    <t>EE3300000560</t>
  </si>
  <si>
    <t>EE3300001329</t>
  </si>
  <si>
    <t>EE3300001501</t>
  </si>
  <si>
    <t>EE3300002434</t>
  </si>
  <si>
    <t>Public or private placement</t>
  </si>
  <si>
    <t xml:space="preserve">Private </t>
  </si>
  <si>
    <t>Public</t>
  </si>
  <si>
    <t>Private</t>
  </si>
  <si>
    <t>Governing law(s) of the instrument</t>
  </si>
  <si>
    <t>Estonian</t>
  </si>
  <si>
    <t>Estonian/ Latvian/ Lithuanian</t>
  </si>
  <si>
    <t>Contractual recognition of write down and conversion powers of resolution authorities</t>
  </si>
  <si>
    <t>No</t>
  </si>
  <si>
    <t>Yes</t>
  </si>
  <si>
    <t>Regulatory treatment</t>
  </si>
  <si>
    <t>Current treatment taking into account, where applicable, transitional CRR rules</t>
  </si>
  <si>
    <t>Tier 2</t>
  </si>
  <si>
    <t>Additional Tier 1</t>
  </si>
  <si>
    <t>Post-transitional CRR rules</t>
  </si>
  <si>
    <t>Eligible at solo/(sub-)consolidated/ solo&amp;(sub-)consolidated</t>
  </si>
  <si>
    <t>Solo &amp; (Sub-) consolidated</t>
  </si>
  <si>
    <t>Instrument type (types to be specified by each jurisdiction)</t>
  </si>
  <si>
    <t>Common shares</t>
  </si>
  <si>
    <t>Tier 2 subordinated notes</t>
  </si>
  <si>
    <t>Additional Tier 1 notes</t>
  </si>
  <si>
    <t>Additional Tier 1  notes</t>
  </si>
  <si>
    <t>Tier 2 subordinated  notes</t>
  </si>
  <si>
    <t>Amount recognised in regulatory capital or eligible liabilities (Currency in million, as of most recent reporting date)</t>
  </si>
  <si>
    <t>8 EUR</t>
  </si>
  <si>
    <t>10 EUR</t>
  </si>
  <si>
    <t>5 EUR</t>
  </si>
  <si>
    <t>20 EUR</t>
  </si>
  <si>
    <t>15.1 EUR</t>
  </si>
  <si>
    <t>7.7 EUR</t>
  </si>
  <si>
    <t>3.4 EUR</t>
  </si>
  <si>
    <t>5.1 EUR</t>
  </si>
  <si>
    <t>7 EUR</t>
  </si>
  <si>
    <t>3.5 EUR</t>
  </si>
  <si>
    <t>3.0 EUR</t>
  </si>
  <si>
    <t>2.4 EUR</t>
  </si>
  <si>
    <t>6.0 EUR</t>
  </si>
  <si>
    <t>2.5 EUR</t>
  </si>
  <si>
    <t>Issue price</t>
  </si>
  <si>
    <t>Face value changed on 2011 from EEK 1,000 to EUR 100</t>
  </si>
  <si>
    <t>1,000 EUR</t>
  </si>
  <si>
    <t>Redemption price</t>
  </si>
  <si>
    <t>Accounting classification</t>
  </si>
  <si>
    <t>Shareholders' equity</t>
  </si>
  <si>
    <t>Liability - amortised cost</t>
  </si>
  <si>
    <t>Original date of issuance</t>
  </si>
  <si>
    <t>Perpetual or dated</t>
  </si>
  <si>
    <t>Perpetual</t>
  </si>
  <si>
    <t>Dated</t>
  </si>
  <si>
    <t>Original maturity date</t>
  </si>
  <si>
    <t>Issuer call subject to prior supervisory approval</t>
  </si>
  <si>
    <t>Optional call date, contingent call dates and redemption amount</t>
  </si>
  <si>
    <t>30.12.2026, redemption amount is the aggregate of the nominal value, accrued but unpaid interests. any other amount due and payable by the Issuer to the Investor</t>
  </si>
  <si>
    <t>16.05.2027, redemption amount is the aggregate of the nominal value, accrued but unpaid interests, any other amount due and payable by the Issuer to the Investor</t>
  </si>
  <si>
    <t>21.09.2027,  redemption amount is the aggregate of the nominal value, accrued but unpaid interests, any other amount due and payable by the Issuer to the Investor</t>
  </si>
  <si>
    <t>16.02.2028, redemption amount is the aggregate of the nominal value, accrued but unpaid interests.</t>
  </si>
  <si>
    <t>15.03.2028, redemption amount is the aggregate of the nominal value, accrued but unpaid interests.</t>
  </si>
  <si>
    <t>31.05.2028, redemption amount is the aggregate of the nominal value. accrued but unpaid interests.</t>
  </si>
  <si>
    <t>31.08.2028, redemption amount is the aggregate of the nominal value, accrued but unpaid interests.</t>
  </si>
  <si>
    <t>30.11.2028, redemption amount is the aggregate of the nominal value, accrued but unpaid interests.</t>
  </si>
  <si>
    <t>29.05.2029, redemption amount is the aggregate of the nominal value, accrued but unpaid interests.</t>
  </si>
  <si>
    <t>21.06.2029, redemption amount is the aggregate of the nominal value, accrued but unpaid interests.</t>
  </si>
  <si>
    <t>23.10.2029, redemption amount is the aggregate of the nominal value. accrued but unpaid interests.</t>
  </si>
  <si>
    <t>29.11.2029, redemption amount is the aggregate of the nominal value, accrued but unpaid interests.</t>
  </si>
  <si>
    <t>27.06.2030, redemption amount is the aggregate of the nominal value, accrued but unpaid interests.</t>
  </si>
  <si>
    <t>Subsequent call dates, if applicable</t>
  </si>
  <si>
    <t>On each interest payment date after 30.12.2026</t>
  </si>
  <si>
    <t>On each interest payment date after 16.05.2027</t>
  </si>
  <si>
    <t>After 16.02.2028, 30 days' notice</t>
  </si>
  <si>
    <t>After 15.03.2028, 30 days' notice</t>
  </si>
  <si>
    <t>After 31.05.2028, 30 days' notice</t>
  </si>
  <si>
    <t>After 31.08.2028, 30 days' notice</t>
  </si>
  <si>
    <t>After 30.11.2028, 30 days' notice</t>
  </si>
  <si>
    <t>After 29.05.2029, 30 days' notice</t>
  </si>
  <si>
    <t>After 21.06.2029, 30 days' notice</t>
  </si>
  <si>
    <t>After 23.10.2029, 30 days' notice</t>
  </si>
  <si>
    <t>After 29.11.2029, 30 days' notice</t>
  </si>
  <si>
    <t>After 27.06.2030, 30 days' notice</t>
  </si>
  <si>
    <t>Coupons / dividends</t>
  </si>
  <si>
    <t>Fixed or floating dividend/coupon</t>
  </si>
  <si>
    <t>Floating</t>
  </si>
  <si>
    <t>Fixed</t>
  </si>
  <si>
    <t>Coupon rate and any related index</t>
  </si>
  <si>
    <t>Existence of a dividend stopper</t>
  </si>
  <si>
    <t>Fully discretionary, partially discretionary or mandatory (in terms of timing)</t>
  </si>
  <si>
    <t>Fully discretionary</t>
  </si>
  <si>
    <t>Mandatory</t>
  </si>
  <si>
    <t>Partially discretionary</t>
  </si>
  <si>
    <t>Fully discretionary, partially discretionary or mandatory (in terms of amount)</t>
  </si>
  <si>
    <t>Existence of step up or other incentive to redeem</t>
  </si>
  <si>
    <t>Noncumulative or cumulative</t>
  </si>
  <si>
    <t>Cumulative</t>
  </si>
  <si>
    <t>Noncumulative</t>
  </si>
  <si>
    <t>Convertible or non-convertible</t>
  </si>
  <si>
    <t>Non-convertible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</si>
  <si>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</si>
  <si>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</si>
  <si>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</si>
  <si>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</si>
  <si>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</si>
  <si>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</si>
  <si>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</si>
  <si>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trigger(s)</t>
  </si>
  <si>
    <t>If write-down, full or partial</t>
  </si>
  <si>
    <t>If write-down, permanent or temporary</t>
  </si>
  <si>
    <t>If temporary write-down, description of write-up mechanism</t>
  </si>
  <si>
    <t>34a</t>
  </si>
  <si>
    <t>Type of subordination (only for eligible liabilities)</t>
  </si>
  <si>
    <t>EU-34b</t>
  </si>
  <si>
    <t>Ranking of the instrument in normal insolvency proceedings</t>
  </si>
  <si>
    <t>Position in subordination hierarchy in liquidation (specify instrument type immediately senior to instrument)</t>
  </si>
  <si>
    <t>AT 1</t>
  </si>
  <si>
    <t>All unsubordinated claims of creditors of the Issuer</t>
  </si>
  <si>
    <t>Non-compliant transitioned features</t>
  </si>
  <si>
    <t>If yes, specify non-compliant features</t>
  </si>
  <si>
    <t>37a</t>
  </si>
  <si>
    <t>Link to the full term and conditions of the instrument (signposting)</t>
  </si>
  <si>
    <t>https://static.bigbank.eu/investor/assets/2022/09/Bigbank-AS-T2-Final-Terms-First-tranche.pdf</t>
  </si>
  <si>
    <t>https://static.bigbank.eu/investor/assets/2023/01/Bigbank_T2_Final_Terms_Second_tranche_2023.pdf</t>
  </si>
  <si>
    <t>https://static.bigbank.eu/investor/assets/2023/03/Terms-and-Conditions-of-Bigbank-AT1-Temporary-Write-Down-NotesFinal-Terms.pdf</t>
  </si>
  <si>
    <t>https://static.bigbank.eu/investor/assets/2023/09/Terms-and-Conditions-of-Bigbank-AT1-Temporary-Write-Down-Notes-May-2023.pdf</t>
  </si>
  <si>
    <t>https://static.bigbank.eu/investor/assets/2023/09/Terms-and-Conditions-of-Bigbank-AT1-Temporary-Write-Down-Notes-August-2023-2.pdf</t>
  </si>
  <si>
    <t>https://static.bigbank.eu/investor/assets/2023/11/Bigbank-AS_T2-Final-Terms-First-tranche_11-2023_ENG.pdf</t>
  </si>
  <si>
    <t>https://static.bigbank.eu/investor/assets/2024/05/Bigbank-AS-T2-Final-Terms-Second-tranche_ENG.pdf</t>
  </si>
  <si>
    <t>https://static.bigbank.eu/investor/assets/2024/06/Final-Terms-of-Bigbank-AT1_June_2024.pdf</t>
  </si>
  <si>
    <t>https://static.bigbank.eu/investor/assets/2024/10/Final-Terms-Third-Tranche-EN.pdf</t>
  </si>
  <si>
    <t>https://static.bigbank.eu/investor/assets/2024/11/Final-Terms-of-Bigbank-AT1-7-November-2024.pdf</t>
  </si>
  <si>
    <t>https://static.bigbank.eu/investor/assets/2025/04/Terms-and-Conditions-of-Bigbank-AT1-Temporary-Write-Down-Notes-12-March-2025.pdf</t>
  </si>
  <si>
    <t>https://static.bigbank.eu/investor/assets/2025/09/Terms-and-Conditions-of-Bigbank-AT1-Temporary-Write-Down-Notes-6-May-2025.pdf</t>
  </si>
  <si>
    <t>https://static.bigbank.eu/investor/assets/2025/06/Bigbank-AS_Terms-and-Conditions_T2_2025_EN.pdf</t>
  </si>
  <si>
    <t>https://static.bigbank.eu/investor/assets/2025/09/Terms-and-Conditions-of-Bigbank-AT1-Temporary-Write-Down-Notes-28-August-2025.pdf</t>
  </si>
  <si>
    <t>Nominal amount of instrument (in million)</t>
  </si>
  <si>
    <t>31.03.2030, redemption amount is the aggregate of the nominal value, accrued but unpaid interests.</t>
  </si>
  <si>
    <t>29.05.2030, redemption amount is the aggregate of the nominal value, accrued but unpaid interests.</t>
  </si>
  <si>
    <t>12.09.2030, redemption amount is the aggregate of the nominal value, accrued but unpaid interests.</t>
  </si>
  <si>
    <t>After 31.03.20230, 30 days' notice</t>
  </si>
  <si>
    <t>After 29.05.20230, 30 days' notice</t>
  </si>
  <si>
    <t>After 12.09.20230, 30 days' notice</t>
  </si>
  <si>
    <t xml:space="preserve">Leverage ratio stood at 9.2% at the end of 2025. The main reason for the change of the ratio was increase in leverage ratio exposure amount. </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</si>
  <si>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</si>
  <si>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</si>
  <si>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</si>
  <si>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</si>
  <si>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</si>
  <si>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</si>
  <si>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</si>
  <si>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of which: covered bonds</t>
  </si>
  <si>
    <t>of which: securitisations</t>
  </si>
  <si>
    <t>of which: issued by general governments</t>
  </si>
  <si>
    <t>of which: issued by financial corporations</t>
  </si>
  <si>
    <t>of which: issued by non-financial corporations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</si>
  <si>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</si>
  <si>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</si>
  <si>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</si>
  <si>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</si>
  <si>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</si>
  <si>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</si>
  <si>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230</t>
  </si>
  <si>
    <t>Other collateral received</t>
  </si>
  <si>
    <t>240</t>
  </si>
  <si>
    <t>Own debt securities issued other than own covered bonds or securitisations</t>
  </si>
  <si>
    <t xml:space="preserve"> Own covered bonds and securitisations issued and not yet pledged</t>
  </si>
  <si>
    <t xml:space="preserve">TOTAL COLLATERAL RECEIVED AND OWN DEBT SECURITIES ISSUED </t>
  </si>
  <si>
    <t>Table EU MRA - Qualitative disclosure requirements related to market risk</t>
  </si>
  <si>
    <t>Table EU CRA - General qualitative information about credit risk</t>
  </si>
  <si>
    <t>Fixed format</t>
  </si>
  <si>
    <t>EU e1</t>
  </si>
  <si>
    <t>EU e2</t>
  </si>
  <si>
    <t>Risk category</t>
  </si>
  <si>
    <t>Category level AVA - Valuation uncertainty</t>
  </si>
  <si>
    <t>Total category level post-diversification</t>
  </si>
  <si>
    <t>Category level AVA</t>
  </si>
  <si>
    <t>Interest Rates</t>
  </si>
  <si>
    <t>Foreign exchange</t>
  </si>
  <si>
    <t>Credit</t>
  </si>
  <si>
    <t>Commodities</t>
  </si>
  <si>
    <t>Unearned credit spreads AVA</t>
  </si>
  <si>
    <t>Investment and funding costs AVA</t>
  </si>
  <si>
    <t>Market price uncertainty</t>
  </si>
  <si>
    <t>Close-out cost</t>
  </si>
  <si>
    <t>Concentrated positions</t>
  </si>
  <si>
    <t>Early termination</t>
  </si>
  <si>
    <t>Model risk</t>
  </si>
  <si>
    <t>Future administrative costs</t>
  </si>
  <si>
    <t>Total Additional Valuation Adjustments (AVAs)</t>
  </si>
  <si>
    <r>
      <t xml:space="preserve">Of which: </t>
    </r>
    <r>
      <rPr>
        <b/>
        <sz val="12"/>
        <rFont val="Arial"/>
        <family val="2"/>
        <charset val="186"/>
      </rPr>
      <t>Total core approach</t>
    </r>
    <r>
      <rPr>
        <sz val="12"/>
        <rFont val="Arial"/>
        <family val="2"/>
        <charset val="186"/>
      </rPr>
      <t xml:space="preserve"> in the trading book</t>
    </r>
  </si>
  <si>
    <r>
      <t xml:space="preserve">Of which: </t>
    </r>
    <r>
      <rPr>
        <b/>
        <sz val="12"/>
        <rFont val="Arial"/>
        <family val="2"/>
        <charset val="186"/>
      </rPr>
      <t>Total core approach</t>
    </r>
    <r>
      <rPr>
        <sz val="12"/>
        <rFont val="Arial"/>
        <family val="2"/>
        <charset val="186"/>
      </rPr>
      <t xml:space="preserve"> in the banking book</t>
    </r>
  </si>
  <si>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</si>
  <si>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</si>
  <si>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</si>
  <si>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</si>
  <si>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</si>
  <si>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</si>
  <si>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</si>
  <si>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</si>
  <si>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</si>
  <si>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</si>
  <si>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</si>
  <si>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</si>
  <si>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</si>
  <si>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</si>
  <si>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</si>
  <si>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</si>
  <si>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Norway</t>
  </si>
  <si>
    <t>Sweden</t>
  </si>
  <si>
    <t>Germany</t>
  </si>
  <si>
    <t>As of the reporting date, the Group's assets are unencumbered.</t>
  </si>
  <si>
    <t>Template EU CCA - Main features of regulatory own funds instruments and eligible liabilities instruments</t>
  </si>
  <si>
    <t>Fully implemented</t>
  </si>
  <si>
    <t xml:space="preserve">Template EU LIQ2 - Net Stable Funding Ratio </t>
  </si>
  <si>
    <t>Table EU CRB - Additional disclosure related to the credit quality of assets</t>
  </si>
  <si>
    <t>Template EU CR2 - Changes in the stock of non-performing loans and advances</t>
  </si>
  <si>
    <t>Template EU CR3 - CRM techniques overview:  Disclosure of the use of credit risk mitigation techniques</t>
  </si>
  <si>
    <t>Template EU CR4 - standardised approach – Credit risk exposure and CRM effects</t>
  </si>
  <si>
    <t>Template EU OR3 - Operational risk own funds requirements and risk exposure amounts</t>
  </si>
  <si>
    <r>
      <t>Other assets excluded from both the numerator and denominator for GAR</t>
    </r>
    <r>
      <rPr>
        <b/>
        <strike/>
        <sz val="12"/>
        <color rgb="FFFF0000"/>
        <rFont val="Arial"/>
        <family val="2"/>
        <charset val="186"/>
      </rPr>
      <t xml:space="preserve"> </t>
    </r>
    <r>
      <rPr>
        <b/>
        <sz val="12"/>
        <color theme="1"/>
        <rFont val="Arial"/>
        <family val="2"/>
        <charset val="186"/>
      </rPr>
      <t xml:space="preserve">calculation </t>
    </r>
  </si>
  <si>
    <t>Template EU OR2 - Business Indicator, components and subcomponents</t>
  </si>
  <si>
    <t>Template EU IRRBB1 - Interest rate risks of non-trading book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</si>
</sst>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dd/mm/yyyy;@"/>
    <numFmt numFmtId="168" formatCode="#,##0.0_ ;\-#,##0.0\ "/>
    <numFmt numFmtId="169" formatCode="#,##0.0\ _€"/>
  </numFmts>
  <fonts count="63" x14ac:knownFonts="1">
    <font>
      <sz val="11"/>
      <color theme="1"/>
      <name val="Aptos Narrow"/>
      <family val="2"/>
      <charset val="186"/>
      <scheme val="minor"/>
    </font>
    <font>
      <b/>
      <sz val="10"/>
      <name val="Arial"/>
      <family val="2"/>
    </font>
    <font>
      <sz val="10"/>
      <name val="Arial"/>
      <family val="2"/>
    </font>
    <font>
      <sz val="12"/>
      <color theme="1"/>
      <name val="Arial"/>
      <family val="2"/>
    </font>
    <font>
      <sz val="12"/>
      <color theme="1"/>
      <name val="Aptos Narrow"/>
      <family val="2"/>
      <scheme val="minor"/>
    </font>
    <font>
      <sz val="11"/>
      <color theme="1"/>
      <name val="Segoe UI"/>
      <family val="2"/>
    </font>
    <font>
      <b/>
      <sz val="12"/>
      <name val="Arial"/>
      <family val="2"/>
    </font>
    <font>
      <b/>
      <sz val="20"/>
      <name val="Arial"/>
      <family val="2"/>
    </font>
    <font>
      <sz val="12"/>
      <color theme="1"/>
      <name val="Arial"/>
      <family val="2"/>
      <charset val="186"/>
    </font>
    <font>
      <b/>
      <sz val="11"/>
      <color theme="1"/>
      <name val="Aptos Narrow"/>
      <family val="2"/>
      <scheme val="minor"/>
    </font>
    <font>
      <b/>
      <sz val="11"/>
      <color theme="9"/>
      <name val="Aptos Narrow"/>
      <family val="2"/>
      <scheme val="minor"/>
    </font>
    <font>
      <sz val="11"/>
      <color theme="1"/>
      <name val="Arial"/>
      <family val="2"/>
    </font>
    <font>
      <sz val="11"/>
      <color theme="1"/>
      <name val="Aptos Narrow"/>
      <family val="2"/>
      <scheme val="minor"/>
    </font>
    <font>
      <sz val="8"/>
      <name val="Aptos Narrow"/>
      <family val="2"/>
      <charset val="186"/>
      <scheme val="minor"/>
    </font>
    <font>
      <sz val="11"/>
      <color theme="1"/>
      <name val="Aptos Narrow"/>
      <family val="2"/>
      <charset val="238"/>
      <scheme val="minor"/>
    </font>
    <font>
      <u/>
      <sz val="11"/>
      <color theme="10"/>
      <name val="Aptos Narrow"/>
      <family val="2"/>
      <charset val="186"/>
      <scheme val="minor"/>
    </font>
    <font>
      <u/>
      <sz val="11"/>
      <color theme="10"/>
      <name val="Aptos Narrow"/>
      <family val="2"/>
      <scheme val="minor"/>
    </font>
    <font>
      <sz val="12"/>
      <name val="Arial"/>
      <family val="2"/>
    </font>
    <font>
      <b/>
      <sz val="12"/>
      <color theme="1"/>
      <name val="Arial"/>
      <family val="2"/>
    </font>
    <font>
      <sz val="12"/>
      <color rgb="FF000000"/>
      <name val="Arial"/>
      <family val="2"/>
    </font>
    <font>
      <b/>
      <sz val="12"/>
      <color rgb="FF000000"/>
      <name val="Arial"/>
      <family val="2"/>
    </font>
    <font>
      <sz val="12"/>
      <color theme="1"/>
      <name val="Arial Narrow Bold Italic"/>
    </font>
    <font>
      <b/>
      <sz val="12"/>
      <color theme="1"/>
      <name val="Arial"/>
      <family val="2"/>
      <charset val="186"/>
    </font>
    <font>
      <sz val="12"/>
      <color rgb="FFFF0000"/>
      <name val="Arial"/>
      <family val="2"/>
    </font>
    <font>
      <sz val="12"/>
      <name val="Arial"/>
      <family val="2"/>
      <charset val="186"/>
    </font>
    <font>
      <b/>
      <sz val="12"/>
      <name val="Arial"/>
      <family val="2"/>
      <charset val="186"/>
    </font>
    <font>
      <sz val="11"/>
      <color theme="1"/>
      <name val="Aptos Narrow"/>
      <family val="2"/>
      <charset val="186"/>
      <scheme val="minor"/>
    </font>
    <font>
      <b/>
      <sz val="11"/>
      <color theme="1"/>
      <name val="Aptos Narrow"/>
      <family val="2"/>
      <charset val="186"/>
      <scheme val="minor"/>
    </font>
    <font>
      <sz val="12"/>
      <color rgb="FF000000"/>
      <name val="Arial"/>
      <family val="2"/>
      <charset val="186"/>
    </font>
    <font>
      <b/>
      <sz val="12"/>
      <color rgb="FF000000"/>
      <name val="Arial"/>
      <family val="2"/>
      <charset val="186"/>
    </font>
    <font>
      <i/>
      <sz val="12"/>
      <name val="Arial"/>
      <family val="2"/>
      <charset val="186"/>
    </font>
    <font>
      <strike/>
      <sz val="12"/>
      <color rgb="FFFF0000"/>
      <name val="Arial"/>
      <family val="2"/>
      <charset val="186"/>
    </font>
    <font>
      <i/>
      <sz val="12"/>
      <color theme="1"/>
      <name val="Arial"/>
      <family val="2"/>
      <charset val="186"/>
    </font>
    <font>
      <b/>
      <i/>
      <sz val="12"/>
      <color theme="1"/>
      <name val="Arial"/>
      <family val="2"/>
      <charset val="186"/>
    </font>
    <font>
      <b/>
      <i/>
      <sz val="12"/>
      <name val="Arial"/>
      <family val="2"/>
      <charset val="186"/>
    </font>
    <font>
      <b/>
      <sz val="12"/>
      <color rgb="FF2F5773"/>
      <name val="Arial"/>
      <family val="2"/>
      <charset val="186"/>
    </font>
    <font>
      <sz val="12"/>
      <color rgb="FFFF0000"/>
      <name val="Arial"/>
      <family val="2"/>
      <charset val="186"/>
    </font>
    <font>
      <i/>
      <sz val="12"/>
      <color rgb="FF000000"/>
      <name val="Arial"/>
      <family val="2"/>
      <charset val="186"/>
    </font>
    <font>
      <u/>
      <sz val="12"/>
      <color rgb="FF008080"/>
      <name val="Arial"/>
      <family val="2"/>
      <charset val="186"/>
    </font>
    <font>
      <i/>
      <sz val="12"/>
      <color rgb="FFAA322F"/>
      <name val="Arial"/>
      <family val="2"/>
      <charset val="186"/>
    </font>
    <font>
      <b/>
      <sz val="12"/>
      <color rgb="FFAA322F"/>
      <name val="Arial"/>
      <family val="2"/>
      <charset val="186"/>
    </font>
    <font>
      <strike/>
      <sz val="12"/>
      <name val="Arial"/>
      <family val="2"/>
      <charset val="186"/>
    </font>
    <font>
      <sz val="12"/>
      <color rgb="FF00B050"/>
      <name val="Arial"/>
      <family val="2"/>
      <charset val="186"/>
    </font>
    <font>
      <sz val="12"/>
      <color rgb="FF0070C0"/>
      <name val="Arial"/>
      <family val="2"/>
      <charset val="186"/>
    </font>
    <font>
      <u/>
      <sz val="12"/>
      <color theme="10"/>
      <name val="Arial"/>
      <family val="2"/>
      <charset val="186"/>
    </font>
    <font>
      <sz val="12"/>
      <color rgb="FF00B0F0"/>
      <name val="Arial"/>
      <family val="2"/>
      <charset val="186"/>
    </font>
    <font>
      <b/>
      <strike/>
      <sz val="12"/>
      <name val="Arial"/>
      <family val="2"/>
      <charset val="186"/>
    </font>
    <font>
      <b/>
      <u/>
      <sz val="12"/>
      <name val="Arial"/>
      <family val="2"/>
      <charset val="186"/>
    </font>
    <font>
      <b/>
      <u/>
      <sz val="12"/>
      <color theme="1"/>
      <name val="Arial"/>
      <family val="2"/>
      <charset val="186"/>
    </font>
    <font>
      <sz val="12"/>
      <color theme="1"/>
      <name val="Arial Nova"/>
      <family val="2"/>
    </font>
    <font>
      <sz val="12"/>
      <name val="Arial Nova"/>
      <family val="2"/>
    </font>
    <font>
      <i/>
      <sz val="12"/>
      <name val="Arial"/>
      <family val="2"/>
    </font>
    <font>
      <b/>
      <i/>
      <sz val="12"/>
      <name val="Arial"/>
      <family val="2"/>
    </font>
    <font>
      <u/>
      <sz val="12"/>
      <name val="Arial"/>
      <family val="2"/>
    </font>
    <font>
      <u/>
      <sz val="12"/>
      <color theme="10"/>
      <name val="Aptos Narrow"/>
      <family val="2"/>
      <scheme val="minor"/>
    </font>
    <font>
      <b/>
      <sz val="12"/>
      <color rgb="FF333333"/>
      <name val="Arial"/>
      <family val="2"/>
      <charset val="186"/>
    </font>
    <font>
      <b/>
      <sz val="12"/>
      <name val="Aptos Narrow"/>
      <family val="2"/>
      <scheme val="minor"/>
    </font>
    <font>
      <sz val="12"/>
      <name val="Aptos Narrow"/>
      <family val="2"/>
      <scheme val="minor"/>
    </font>
    <font>
      <sz val="12"/>
      <name val="Aptos Narrow"/>
      <family val="2"/>
      <charset val="238"/>
      <scheme val="minor"/>
    </font>
    <font>
      <b/>
      <strike/>
      <sz val="12"/>
      <color rgb="FFFF0000"/>
      <name val="Arial"/>
      <family val="2"/>
      <charset val="186"/>
    </font>
    <font>
      <sz val="12"/>
      <color rgb="FF424242"/>
      <name val="Arial"/>
      <family val="2"/>
      <charset val="186"/>
    </font>
    <font>
      <sz val="12"/>
      <color theme="0" tint="-0.499984740745262"/>
      <name val="Arial"/>
      <family val="2"/>
      <charset val="186"/>
    </font>
    <font>
      <b/>
      <sz val="12"/>
      <name val="Arial Nova"/>
      <family val="2"/>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14999847407452621"/>
        <bgColor rgb="FF000000"/>
      </patternFill>
    </fill>
    <fill>
      <patternFill patternType="solid">
        <fgColor theme="0" tint="-0.34998626667073579"/>
        <bgColor indexed="64"/>
      </patternFill>
    </fill>
    <fill>
      <patternFill patternType="solid">
        <fgColor theme="0"/>
        <bgColor rgb="FF000000"/>
      </patternFill>
    </fill>
    <fill>
      <patternFill patternType="solid">
        <fgColor theme="2"/>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FFFFFF"/>
        <bgColor indexed="64"/>
      </patternFill>
    </fill>
    <fill>
      <patternFill patternType="solid">
        <fgColor theme="0"/>
        <bgColor theme="0" tint="-4.9989318521683403E-2"/>
      </patternFill>
    </fill>
    <fill>
      <patternFill patternType="darkTrellis">
        <fgColor theme="0" tint="-4.9989318521683403E-2"/>
        <bgColor theme="0"/>
      </patternFill>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rgb="FF000000"/>
      </left>
      <right style="thin">
        <color rgb="FF000000"/>
      </right>
      <top/>
      <bottom style="thin">
        <color rgb="FF000000"/>
      </bottom>
      <diagonal/>
    </border>
    <border>
      <left style="medium">
        <color indexed="64"/>
      </left>
      <right/>
      <top/>
      <bottom/>
      <diagonal/>
    </border>
    <border>
      <left/>
      <right style="medium">
        <color rgb="FF000000"/>
      </right>
      <top/>
      <bottom/>
      <diagonal/>
    </border>
    <border>
      <left/>
      <right style="medium">
        <color indexed="64"/>
      </right>
      <top style="thin">
        <color indexed="64"/>
      </top>
      <bottom/>
      <diagonal/>
    </border>
    <border>
      <left/>
      <right style="medium">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rgb="FF000000"/>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right/>
      <top style="medium">
        <color rgb="FF000000"/>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right/>
      <top/>
      <bottom style="medium">
        <color rgb="FF00285A"/>
      </bottom>
      <diagonal/>
    </border>
    <border>
      <left/>
      <right/>
      <top style="medium">
        <color rgb="FF00285A"/>
      </top>
      <bottom/>
      <diagonal/>
    </border>
    <border>
      <left/>
      <right style="thin">
        <color indexed="64"/>
      </right>
      <top/>
      <bottom style="medium">
        <color indexed="64"/>
      </bottom>
      <diagonal/>
    </border>
  </borders>
  <cellStyleXfs count="23">
    <xf numFmtId="0" fontId="0" fillId="0" borderId="0"/>
    <xf numFmtId="0" fontId="2" fillId="0" borderId="0">
      <alignment vertical="center"/>
    </xf>
    <xf numFmtId="0" fontId="6" fillId="0" borderId="0" applyNumberFormat="0" applyFill="0" applyBorder="0" applyAlignment="0" applyProtection="0"/>
    <xf numFmtId="0" fontId="7" fillId="4" borderId="12" applyNumberFormat="0" applyFill="0" applyBorder="0" applyAlignment="0" applyProtection="0">
      <alignment horizontal="left"/>
    </xf>
    <xf numFmtId="0" fontId="2" fillId="0" borderId="0">
      <alignment vertical="center"/>
    </xf>
    <xf numFmtId="0" fontId="1" fillId="4" borderId="13" applyFont="0" applyBorder="0">
      <alignment horizontal="center" wrapText="1"/>
    </xf>
    <xf numFmtId="3" fontId="2" fillId="5" borderId="1" applyFont="0">
      <alignment horizontal="right" vertical="center"/>
      <protection locked="0"/>
    </xf>
    <xf numFmtId="0" fontId="11" fillId="0" borderId="0"/>
    <xf numFmtId="0" fontId="2" fillId="0" borderId="0"/>
    <xf numFmtId="0" fontId="5" fillId="0" borderId="0"/>
    <xf numFmtId="0" fontId="2" fillId="0" borderId="0"/>
    <xf numFmtId="0" fontId="2" fillId="0" borderId="0"/>
    <xf numFmtId="0" fontId="12" fillId="0" borderId="0"/>
    <xf numFmtId="9" fontId="12" fillId="0" borderId="0" applyFont="0" applyFill="0" applyBorder="0" applyAlignment="0" applyProtection="0"/>
    <xf numFmtId="0" fontId="14" fillId="0" borderId="0"/>
    <xf numFmtId="0" fontId="2" fillId="0" borderId="0"/>
    <xf numFmtId="0" fontId="15" fillId="0" borderId="0" applyNumberFormat="0" applyFill="0" applyBorder="0" applyAlignment="0" applyProtection="0"/>
    <xf numFmtId="0" fontId="16" fillId="0" borderId="0" applyNumberFormat="0" applyFill="0" applyBorder="0" applyAlignment="0" applyProtection="0"/>
    <xf numFmtId="0" fontId="2" fillId="0" borderId="0"/>
    <xf numFmtId="0" fontId="2" fillId="0" borderId="0"/>
    <xf numFmtId="9" fontId="26" fillId="0" borderId="0" applyFont="0" applyFill="0" applyBorder="0" applyAlignment="0" applyProtection="0"/>
    <xf numFmtId="0" fontId="4" fillId="0" borderId="0"/>
    <xf numFmtId="0" fontId="54" fillId="0" borderId="0" applyNumberFormat="0" applyFill="0" applyBorder="0" applyAlignment="0" applyProtection="0"/>
  </cellStyleXfs>
  <cellXfs count="1341">
    <xf numFmtId="0" fontId="0" fillId="0" borderId="0" xfId="0"/>
    <xf numFmtId="0" fontId="18" fillId="2" borderId="1"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8" fillId="2" borderId="13" xfId="0" applyFont="1" applyFill="1" applyBorder="1"/>
    <xf numFmtId="0" fontId="8" fillId="2" borderId="17" xfId="0" applyFont="1" applyFill="1" applyBorder="1"/>
    <xf numFmtId="0" fontId="8" fillId="2" borderId="0" xfId="0" applyFont="1" applyFill="1"/>
    <xf numFmtId="0" fontId="22" fillId="2" borderId="0" xfId="0" applyFont="1" applyFill="1" applyAlignment="1">
      <alignment vertical="center"/>
    </xf>
    <xf numFmtId="0" fontId="8" fillId="2" borderId="0" xfId="0" applyFont="1" applyFill="1" applyAlignment="1">
      <alignment vertical="center"/>
    </xf>
    <xf numFmtId="0" fontId="8" fillId="2" borderId="1" xfId="0" applyFont="1" applyFill="1" applyBorder="1" applyAlignment="1">
      <alignment horizontal="center" vertical="center"/>
    </xf>
    <xf numFmtId="0" fontId="8" fillId="2" borderId="1" xfId="0" applyFont="1" applyFill="1" applyBorder="1" applyAlignment="1">
      <alignment wrapText="1"/>
    </xf>
    <xf numFmtId="0" fontId="28" fillId="2" borderId="1" xfId="0" applyFont="1" applyFill="1" applyBorder="1" applyAlignment="1">
      <alignment vertical="center" wrapText="1"/>
    </xf>
    <xf numFmtId="0" fontId="29" fillId="2" borderId="1" xfId="0" applyFont="1" applyFill="1" applyBorder="1" applyAlignment="1">
      <alignment horizontal="center" vertical="center" wrapText="1"/>
    </xf>
    <xf numFmtId="0" fontId="8" fillId="2" borderId="1" xfId="0" applyFont="1" applyFill="1" applyBorder="1" applyAlignment="1">
      <alignment horizontal="right" wrapText="1"/>
    </xf>
    <xf numFmtId="0" fontId="29" fillId="2" borderId="1" xfId="0" applyFont="1" applyFill="1" applyBorder="1" applyAlignment="1">
      <alignment horizontal="left" wrapText="1"/>
    </xf>
    <xf numFmtId="0" fontId="8" fillId="2" borderId="0" xfId="0" applyFont="1" applyFill="1" applyAlignment="1">
      <alignment horizontal="right"/>
    </xf>
    <xf numFmtId="0" fontId="28" fillId="2" borderId="1" xfId="0" applyFont="1" applyFill="1" applyBorder="1" applyAlignment="1">
      <alignment horizontal="left" wrapText="1" indent="1"/>
    </xf>
    <xf numFmtId="0" fontId="8" fillId="2" borderId="1" xfId="0" applyFont="1" applyFill="1" applyBorder="1" applyAlignment="1">
      <alignment horizontal="right"/>
    </xf>
    <xf numFmtId="4" fontId="8" fillId="2" borderId="0" xfId="0" applyNumberFormat="1" applyFont="1" applyFill="1" applyAlignment="1">
      <alignment horizontal="right"/>
    </xf>
    <xf numFmtId="164" fontId="28" fillId="2" borderId="1" xfId="0" applyNumberFormat="1" applyFont="1" applyFill="1" applyBorder="1" applyAlignment="1">
      <alignment horizontal="right" wrapText="1"/>
    </xf>
    <xf numFmtId="0" fontId="25"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4" fillId="2" borderId="1" xfId="9" applyFont="1" applyFill="1" applyBorder="1" applyAlignment="1">
      <alignment horizontal="justify" vertical="center" wrapText="1"/>
    </xf>
    <xf numFmtId="0" fontId="24" fillId="2" borderId="1" xfId="9" applyFont="1" applyFill="1" applyBorder="1" applyAlignment="1">
      <alignment horizontal="center" vertical="center" wrapText="1"/>
    </xf>
    <xf numFmtId="0" fontId="24" fillId="2" borderId="1" xfId="9" applyFont="1" applyFill="1" applyBorder="1" applyAlignment="1">
      <alignment horizontal="center" wrapText="1"/>
    </xf>
    <xf numFmtId="0" fontId="24" fillId="2" borderId="1" xfId="9" applyFont="1" applyFill="1" applyBorder="1" applyAlignment="1">
      <alignment horizontal="justify" wrapText="1"/>
    </xf>
    <xf numFmtId="164" fontId="8" fillId="2" borderId="1" xfId="9" applyNumberFormat="1" applyFont="1" applyFill="1" applyBorder="1" applyAlignment="1">
      <alignment horizontal="right" wrapText="1"/>
    </xf>
    <xf numFmtId="0" fontId="8" fillId="2" borderId="0" xfId="0" applyFont="1" applyFill="1" applyAlignment="1">
      <alignment horizontal="center"/>
    </xf>
    <xf numFmtId="164" fontId="24" fillId="2" borderId="1" xfId="9" applyNumberFormat="1" applyFont="1" applyFill="1" applyBorder="1" applyAlignment="1">
      <alignment horizontal="right" wrapText="1"/>
    </xf>
    <xf numFmtId="0" fontId="8" fillId="2" borderId="15" xfId="0" applyFont="1" applyFill="1" applyBorder="1" applyAlignment="1">
      <alignment vertical="center" wrapText="1"/>
    </xf>
    <xf numFmtId="0" fontId="8" fillId="2" borderId="22" xfId="0" applyFont="1" applyFill="1" applyBorder="1" applyAlignment="1">
      <alignment vertical="center" wrapText="1"/>
    </xf>
    <xf numFmtId="0" fontId="8" fillId="2" borderId="12" xfId="0" applyFont="1" applyFill="1" applyBorder="1" applyAlignment="1">
      <alignment vertical="center" wrapText="1"/>
    </xf>
    <xf numFmtId="0" fontId="8" fillId="2" borderId="23" xfId="0" applyFont="1" applyFill="1" applyBorder="1" applyAlignment="1">
      <alignment vertical="center" wrapText="1"/>
    </xf>
    <xf numFmtId="0" fontId="8" fillId="2" borderId="20" xfId="0" applyFont="1" applyFill="1" applyBorder="1" applyAlignment="1">
      <alignment vertical="center" wrapText="1"/>
    </xf>
    <xf numFmtId="0" fontId="8" fillId="2" borderId="11" xfId="0" applyFont="1" applyFill="1" applyBorder="1" applyAlignment="1">
      <alignment vertical="center" wrapText="1"/>
    </xf>
    <xf numFmtId="0" fontId="22" fillId="2" borderId="1" xfId="0" applyFont="1" applyFill="1" applyBorder="1" applyAlignment="1">
      <alignment horizontal="center" vertical="center" wrapText="1"/>
    </xf>
    <xf numFmtId="0" fontId="25" fillId="2" borderId="0" xfId="0" applyFont="1" applyFill="1" applyAlignment="1">
      <alignment vertical="center"/>
    </xf>
    <xf numFmtId="0" fontId="8" fillId="2" borderId="1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9" fillId="2" borderId="17" xfId="0" applyFont="1" applyFill="1" applyBorder="1" applyAlignment="1">
      <alignment horizontal="center" vertical="center" wrapText="1"/>
    </xf>
    <xf numFmtId="49" fontId="8" fillId="2" borderId="19" xfId="0" applyNumberFormat="1" applyFont="1" applyFill="1" applyBorder="1" applyAlignment="1">
      <alignment horizontal="center" vertical="center" wrapText="1"/>
    </xf>
    <xf numFmtId="0" fontId="8" fillId="2" borderId="19" xfId="0" applyFont="1" applyFill="1" applyBorder="1" applyAlignment="1">
      <alignment vertical="center" wrapText="1"/>
    </xf>
    <xf numFmtId="0" fontId="8" fillId="2" borderId="1" xfId="0" applyFont="1" applyFill="1" applyBorder="1" applyAlignment="1">
      <alignment horizontal="right" vertical="center"/>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vertical="center" wrapText="1"/>
    </xf>
    <xf numFmtId="164" fontId="28" fillId="2" borderId="1" xfId="0" applyNumberFormat="1" applyFont="1" applyFill="1" applyBorder="1" applyAlignment="1">
      <alignment vertical="center" wrapText="1"/>
    </xf>
    <xf numFmtId="164" fontId="28" fillId="2" borderId="1" xfId="0" applyNumberFormat="1" applyFont="1" applyFill="1" applyBorder="1" applyAlignment="1">
      <alignment vertical="center"/>
    </xf>
    <xf numFmtId="49" fontId="32" fillId="2" borderId="1" xfId="0" applyNumberFormat="1" applyFont="1" applyFill="1" applyBorder="1" applyAlignment="1">
      <alignment horizontal="center" vertical="center" wrapText="1"/>
    </xf>
    <xf numFmtId="0" fontId="32" fillId="2" borderId="1" xfId="0" applyFont="1" applyFill="1" applyBorder="1" applyAlignment="1">
      <alignment horizontal="left" vertical="center" wrapText="1" indent="2"/>
    </xf>
    <xf numFmtId="165" fontId="24" fillId="2" borderId="1" xfId="0" applyNumberFormat="1" applyFont="1" applyFill="1" applyBorder="1" applyAlignment="1">
      <alignment vertical="center" wrapText="1"/>
    </xf>
    <xf numFmtId="165" fontId="28" fillId="2" borderId="1" xfId="0" applyNumberFormat="1" applyFont="1" applyFill="1" applyBorder="1" applyAlignment="1">
      <alignment horizontal="right" wrapText="1"/>
    </xf>
    <xf numFmtId="165" fontId="28" fillId="2" borderId="1" xfId="0" applyNumberFormat="1" applyFont="1" applyFill="1" applyBorder="1" applyAlignment="1">
      <alignment vertical="center" wrapText="1"/>
    </xf>
    <xf numFmtId="0" fontId="32" fillId="2" borderId="1" xfId="0" applyFont="1" applyFill="1" applyBorder="1" applyAlignment="1">
      <alignment horizontal="left" vertical="center" wrapText="1" indent="1"/>
    </xf>
    <xf numFmtId="165" fontId="8" fillId="2" borderId="0" xfId="0" applyNumberFormat="1" applyFont="1" applyFill="1"/>
    <xf numFmtId="164" fontId="8" fillId="2" borderId="0" xfId="0" applyNumberFormat="1" applyFont="1" applyFill="1"/>
    <xf numFmtId="0" fontId="22" fillId="2" borderId="0" xfId="0" applyFont="1" applyFill="1" applyAlignment="1">
      <alignment horizontal="center" vertical="center" wrapText="1"/>
    </xf>
    <xf numFmtId="0" fontId="8" fillId="2" borderId="12" xfId="0" applyFont="1" applyFill="1" applyBorder="1" applyAlignment="1">
      <alignment wrapText="1"/>
    </xf>
    <xf numFmtId="165" fontId="8" fillId="2" borderId="23" xfId="0" applyNumberFormat="1" applyFont="1" applyFill="1" applyBorder="1" applyAlignment="1">
      <alignment wrapText="1"/>
    </xf>
    <xf numFmtId="0" fontId="22" fillId="2" borderId="0" xfId="0" applyFont="1" applyFill="1" applyAlignment="1">
      <alignment horizontal="center" wrapText="1"/>
    </xf>
    <xf numFmtId="0" fontId="8" fillId="2" borderId="23" xfId="0" applyFont="1" applyFill="1" applyBorder="1" applyAlignment="1">
      <alignment wrapText="1"/>
    </xf>
    <xf numFmtId="165" fontId="8" fillId="2" borderId="1" xfId="0" applyNumberFormat="1" applyFont="1" applyFill="1" applyBorder="1" applyAlignment="1">
      <alignment horizontal="right" wrapText="1"/>
    </xf>
    <xf numFmtId="49" fontId="22" fillId="2" borderId="1" xfId="0" applyNumberFormat="1" applyFont="1" applyFill="1" applyBorder="1" applyAlignment="1">
      <alignment horizontal="center" wrapText="1"/>
    </xf>
    <xf numFmtId="0" fontId="33" fillId="2" borderId="1" xfId="0" applyFont="1" applyFill="1" applyBorder="1" applyAlignment="1">
      <alignment wrapText="1"/>
    </xf>
    <xf numFmtId="165" fontId="33" fillId="2" borderId="1" xfId="0" applyNumberFormat="1" applyFont="1" applyFill="1" applyBorder="1" applyAlignment="1">
      <alignment horizontal="right" wrapText="1"/>
    </xf>
    <xf numFmtId="49" fontId="32" fillId="2" borderId="1" xfId="0" applyNumberFormat="1" applyFont="1" applyFill="1" applyBorder="1" applyAlignment="1">
      <alignment horizontal="center" wrapText="1"/>
    </xf>
    <xf numFmtId="0" fontId="32" fillId="2" borderId="1" xfId="0" applyFont="1" applyFill="1" applyBorder="1" applyAlignment="1">
      <alignment wrapText="1"/>
    </xf>
    <xf numFmtId="49" fontId="8" fillId="2" borderId="1" xfId="0" applyNumberFormat="1" applyFont="1" applyFill="1" applyBorder="1" applyAlignment="1">
      <alignment horizontal="center" wrapText="1"/>
    </xf>
    <xf numFmtId="165" fontId="17" fillId="2" borderId="1" xfId="0" applyNumberFormat="1" applyFont="1" applyFill="1" applyBorder="1" applyAlignment="1">
      <alignment horizontal="right" vertical="center" wrapText="1"/>
    </xf>
    <xf numFmtId="49" fontId="33" fillId="0" borderId="1" xfId="0" applyNumberFormat="1" applyFont="1" applyBorder="1" applyAlignment="1">
      <alignment horizontal="center" vertical="center" wrapText="1"/>
    </xf>
    <xf numFmtId="0" fontId="33" fillId="0" borderId="1" xfId="0" applyFont="1" applyBorder="1" applyAlignment="1">
      <alignment vertical="center" wrapText="1"/>
    </xf>
    <xf numFmtId="165" fontId="25" fillId="0" borderId="1" xfId="0" applyNumberFormat="1" applyFont="1" applyBorder="1" applyAlignment="1">
      <alignment vertical="center" wrapText="1"/>
    </xf>
    <xf numFmtId="164" fontId="25" fillId="0" borderId="1" xfId="0" applyNumberFormat="1" applyFont="1" applyBorder="1" applyAlignment="1">
      <alignment vertical="center" wrapText="1"/>
    </xf>
    <xf numFmtId="0" fontId="8" fillId="0" borderId="1" xfId="0" applyFont="1" applyBorder="1" applyAlignment="1">
      <alignment horizontal="right" wrapText="1"/>
    </xf>
    <xf numFmtId="0" fontId="29" fillId="0" borderId="1" xfId="0" applyFont="1" applyBorder="1" applyAlignment="1">
      <alignment horizontal="left" wrapText="1"/>
    </xf>
    <xf numFmtId="165" fontId="25" fillId="0" borderId="1" xfId="0" applyNumberFormat="1" applyFont="1" applyBorder="1" applyAlignment="1">
      <alignment horizontal="right"/>
    </xf>
    <xf numFmtId="49" fontId="22" fillId="0" borderId="1" xfId="0" applyNumberFormat="1" applyFont="1" applyBorder="1" applyAlignment="1">
      <alignment horizontal="center" wrapText="1"/>
    </xf>
    <xf numFmtId="0" fontId="33" fillId="0" borderId="1" xfId="0" applyFont="1" applyBorder="1" applyAlignment="1">
      <alignment wrapText="1"/>
    </xf>
    <xf numFmtId="165" fontId="22" fillId="0" borderId="1" xfId="0" applyNumberFormat="1" applyFont="1" applyBorder="1" applyAlignment="1">
      <alignment horizontal="right" wrapText="1"/>
    </xf>
    <xf numFmtId="165" fontId="17" fillId="0" borderId="1" xfId="0" applyNumberFormat="1" applyFont="1" applyBorder="1" applyAlignment="1">
      <alignment horizontal="right" vertical="center" wrapText="1"/>
    </xf>
    <xf numFmtId="0" fontId="3" fillId="2" borderId="0" xfId="0" applyFont="1" applyFill="1" applyAlignment="1">
      <alignment wrapText="1"/>
    </xf>
    <xf numFmtId="0" fontId="8" fillId="2" borderId="0" xfId="0" applyFont="1" applyFill="1" applyAlignment="1">
      <alignment wrapText="1"/>
    </xf>
    <xf numFmtId="0" fontId="8" fillId="2" borderId="1" xfId="0" applyFont="1" applyFill="1" applyBorder="1" applyAlignment="1">
      <alignment horizontal="center" wrapText="1"/>
    </xf>
    <xf numFmtId="165" fontId="8" fillId="2" borderId="1" xfId="0" applyNumberFormat="1" applyFont="1" applyFill="1" applyBorder="1" applyAlignment="1">
      <alignment wrapText="1"/>
    </xf>
    <xf numFmtId="49" fontId="33" fillId="2" borderId="1" xfId="0" applyNumberFormat="1" applyFont="1" applyFill="1" applyBorder="1" applyAlignment="1">
      <alignment horizontal="center" wrapText="1"/>
    </xf>
    <xf numFmtId="165" fontId="22" fillId="2" borderId="1" xfId="0" applyNumberFormat="1" applyFont="1" applyFill="1" applyBorder="1" applyAlignment="1">
      <alignment wrapText="1"/>
    </xf>
    <xf numFmtId="0" fontId="22" fillId="2" borderId="12" xfId="0" applyFont="1" applyFill="1" applyBorder="1" applyAlignment="1">
      <alignment horizontal="center" wrapText="1"/>
    </xf>
    <xf numFmtId="0" fontId="8" fillId="2" borderId="22" xfId="0" applyFont="1" applyFill="1" applyBorder="1"/>
    <xf numFmtId="0" fontId="8" fillId="2" borderId="23" xfId="0" applyFont="1" applyFill="1" applyBorder="1"/>
    <xf numFmtId="0" fontId="8" fillId="2" borderId="11" xfId="0" applyFont="1" applyFill="1" applyBorder="1"/>
    <xf numFmtId="0" fontId="35" fillId="2" borderId="15" xfId="0" applyFont="1" applyFill="1" applyBorder="1" applyAlignment="1">
      <alignment vertical="center"/>
    </xf>
    <xf numFmtId="0" fontId="8" fillId="2" borderId="12" xfId="0" applyFont="1" applyFill="1" applyBorder="1"/>
    <xf numFmtId="0" fontId="8" fillId="2" borderId="20" xfId="0" applyFont="1" applyFill="1" applyBorder="1"/>
    <xf numFmtId="0" fontId="35" fillId="2" borderId="0" xfId="0" applyFont="1" applyFill="1" applyAlignment="1">
      <alignment vertical="center"/>
    </xf>
    <xf numFmtId="0" fontId="8" fillId="2" borderId="1" xfId="0" applyFont="1" applyFill="1" applyBorder="1" applyAlignment="1">
      <alignment horizontal="center"/>
    </xf>
    <xf numFmtId="0" fontId="24" fillId="2" borderId="1" xfId="0" applyFont="1" applyFill="1" applyBorder="1" applyAlignment="1">
      <alignment horizontal="center" vertical="center"/>
    </xf>
    <xf numFmtId="0" fontId="24" fillId="2" borderId="1" xfId="0" applyFont="1" applyFill="1" applyBorder="1" applyAlignment="1">
      <alignment wrapText="1"/>
    </xf>
    <xf numFmtId="165" fontId="8" fillId="2" borderId="1" xfId="0" applyNumberFormat="1" applyFont="1" applyFill="1" applyBorder="1" applyAlignment="1">
      <alignment horizontal="right" vertical="top" wrapText="1"/>
    </xf>
    <xf numFmtId="165" fontId="8" fillId="2" borderId="17" xfId="0" applyNumberFormat="1" applyFont="1" applyFill="1" applyBorder="1" applyAlignment="1">
      <alignment horizontal="right" vertical="top" wrapText="1"/>
    </xf>
    <xf numFmtId="165" fontId="8" fillId="2" borderId="19" xfId="0" applyNumberFormat="1" applyFont="1" applyFill="1" applyBorder="1" applyAlignment="1">
      <alignment horizontal="right" vertical="top" wrapText="1"/>
    </xf>
    <xf numFmtId="165" fontId="8" fillId="2" borderId="11" xfId="0" applyNumberFormat="1" applyFont="1" applyFill="1" applyBorder="1" applyAlignment="1">
      <alignment horizontal="right" vertical="top" wrapText="1"/>
    </xf>
    <xf numFmtId="0" fontId="34" fillId="2" borderId="1" xfId="0" applyFont="1" applyFill="1" applyBorder="1" applyAlignment="1">
      <alignment horizontal="center" vertical="center"/>
    </xf>
    <xf numFmtId="0" fontId="34" fillId="2" borderId="1" xfId="0" applyFont="1" applyFill="1" applyBorder="1" applyAlignment="1">
      <alignment wrapText="1"/>
    </xf>
    <xf numFmtId="165" fontId="22" fillId="2" borderId="19" xfId="0" applyNumberFormat="1" applyFont="1" applyFill="1" applyBorder="1" applyAlignment="1">
      <alignment horizontal="right" vertical="top" wrapText="1"/>
    </xf>
    <xf numFmtId="0" fontId="24" fillId="2" borderId="0" xfId="0" applyFont="1" applyFill="1"/>
    <xf numFmtId="0" fontId="24" fillId="2" borderId="0" xfId="0" applyFont="1" applyFill="1" applyAlignment="1">
      <alignment vertical="center"/>
    </xf>
    <xf numFmtId="0" fontId="24" fillId="2" borderId="33" xfId="0" applyFont="1" applyFill="1" applyBorder="1" applyAlignment="1">
      <alignment horizontal="center" vertical="center" wrapText="1"/>
    </xf>
    <xf numFmtId="0" fontId="24" fillId="2" borderId="9" xfId="0" applyFont="1" applyFill="1" applyBorder="1" applyAlignment="1">
      <alignment horizontal="center" vertical="center" wrapText="1"/>
    </xf>
    <xf numFmtId="49" fontId="25" fillId="2" borderId="33" xfId="0" applyNumberFormat="1" applyFont="1" applyFill="1" applyBorder="1" applyAlignment="1">
      <alignment horizontal="center" vertical="center" wrapText="1"/>
    </xf>
    <xf numFmtId="0" fontId="25" fillId="2" borderId="2" xfId="0" applyFont="1" applyFill="1" applyBorder="1" applyAlignment="1">
      <alignment vertical="center" wrapText="1"/>
    </xf>
    <xf numFmtId="164" fontId="24" fillId="2" borderId="7" xfId="0" applyNumberFormat="1" applyFont="1" applyFill="1" applyBorder="1" applyAlignment="1">
      <alignment horizontal="right" vertical="center" wrapText="1"/>
    </xf>
    <xf numFmtId="49" fontId="24" fillId="2" borderId="9" xfId="0" applyNumberFormat="1" applyFont="1" applyFill="1" applyBorder="1" applyAlignment="1">
      <alignment horizontal="center" vertical="center" wrapText="1"/>
    </xf>
    <xf numFmtId="0" fontId="24" fillId="2" borderId="7" xfId="0" applyFont="1" applyFill="1" applyBorder="1" applyAlignment="1">
      <alignment vertical="center" wrapText="1"/>
    </xf>
    <xf numFmtId="0" fontId="24" fillId="2" borderId="7" xfId="0" applyFont="1" applyFill="1" applyBorder="1" applyAlignment="1">
      <alignment horizontal="left" vertical="center" wrapText="1" indent="1"/>
    </xf>
    <xf numFmtId="164" fontId="24" fillId="2" borderId="7" xfId="0" applyNumberFormat="1" applyFont="1" applyFill="1" applyBorder="1" applyAlignment="1">
      <alignment horizontal="right" vertical="center"/>
    </xf>
    <xf numFmtId="49" fontId="25" fillId="2" borderId="9" xfId="0" applyNumberFormat="1" applyFont="1" applyFill="1" applyBorder="1" applyAlignment="1">
      <alignment horizontal="center" vertical="center" wrapText="1"/>
    </xf>
    <xf numFmtId="0" fontId="25" fillId="2" borderId="7" xfId="0" applyFont="1" applyFill="1" applyBorder="1" applyAlignment="1">
      <alignment vertical="center" wrapText="1"/>
    </xf>
    <xf numFmtId="0" fontId="22" fillId="2" borderId="15" xfId="0" applyFont="1" applyFill="1" applyBorder="1"/>
    <xf numFmtId="0" fontId="22" fillId="2" borderId="0" xfId="0" applyFont="1" applyFill="1"/>
    <xf numFmtId="0" fontId="36" fillId="2" borderId="0" xfId="0" applyFont="1" applyFill="1"/>
    <xf numFmtId="0" fontId="29" fillId="2" borderId="0" xfId="0" applyFont="1" applyFill="1"/>
    <xf numFmtId="0" fontId="28" fillId="2" borderId="0" xfId="0" applyFont="1" applyFill="1" applyAlignment="1">
      <alignment wrapText="1"/>
    </xf>
    <xf numFmtId="0" fontId="8" fillId="2" borderId="17" xfId="0" applyFont="1" applyFill="1" applyBorder="1" applyAlignment="1">
      <alignment horizontal="center"/>
    </xf>
    <xf numFmtId="0" fontId="28" fillId="2" borderId="1" xfId="0" applyFont="1" applyFill="1" applyBorder="1" applyAlignment="1">
      <alignment horizontal="center" wrapText="1"/>
    </xf>
    <xf numFmtId="0" fontId="8" fillId="2" borderId="19" xfId="0" applyFont="1" applyFill="1" applyBorder="1"/>
    <xf numFmtId="0" fontId="28" fillId="2" borderId="19" xfId="0" applyFont="1" applyFill="1" applyBorder="1" applyAlignment="1">
      <alignment wrapText="1"/>
    </xf>
    <xf numFmtId="0" fontId="8" fillId="2" borderId="1" xfId="0" applyFont="1" applyFill="1" applyBorder="1"/>
    <xf numFmtId="0" fontId="28" fillId="2" borderId="1" xfId="0" applyFont="1" applyFill="1" applyBorder="1" applyAlignment="1">
      <alignment wrapText="1"/>
    </xf>
    <xf numFmtId="14" fontId="8" fillId="2" borderId="1" xfId="0" applyNumberFormat="1" applyFont="1" applyFill="1" applyBorder="1" applyAlignment="1">
      <alignment horizontal="center" vertical="center" wrapText="1"/>
    </xf>
    <xf numFmtId="164" fontId="8" fillId="2" borderId="13" xfId="0" applyNumberFormat="1" applyFont="1" applyFill="1" applyBorder="1" applyAlignment="1">
      <alignment wrapText="1"/>
    </xf>
    <xf numFmtId="165" fontId="24" fillId="2" borderId="1" xfId="0" applyNumberFormat="1" applyFont="1" applyFill="1" applyBorder="1" applyAlignment="1">
      <alignment wrapText="1"/>
    </xf>
    <xf numFmtId="164" fontId="8" fillId="2" borderId="1" xfId="0" applyNumberFormat="1" applyFont="1" applyFill="1" applyBorder="1" applyAlignment="1">
      <alignment wrapText="1"/>
    </xf>
    <xf numFmtId="168" fontId="8" fillId="2" borderId="1" xfId="0" applyNumberFormat="1" applyFont="1" applyFill="1" applyBorder="1" applyAlignment="1">
      <alignment wrapText="1"/>
    </xf>
    <xf numFmtId="0" fontId="37" fillId="2" borderId="1" xfId="0" applyFont="1" applyFill="1" applyBorder="1" applyAlignment="1">
      <alignment wrapText="1"/>
    </xf>
    <xf numFmtId="164" fontId="38" fillId="2" borderId="1" xfId="0" applyNumberFormat="1" applyFont="1" applyFill="1" applyBorder="1" applyAlignment="1">
      <alignment wrapText="1"/>
    </xf>
    <xf numFmtId="0" fontId="38" fillId="2" borderId="1" xfId="0" applyFont="1" applyFill="1" applyBorder="1" applyAlignment="1">
      <alignment wrapText="1"/>
    </xf>
    <xf numFmtId="0" fontId="28" fillId="2" borderId="1" xfId="0" applyFont="1" applyFill="1" applyBorder="1" applyAlignment="1">
      <alignment horizontal="center"/>
    </xf>
    <xf numFmtId="0" fontId="28" fillId="2" borderId="1" xfId="0" applyFont="1" applyFill="1" applyBorder="1"/>
    <xf numFmtId="164" fontId="28" fillId="2" borderId="1" xfId="0" applyNumberFormat="1" applyFont="1" applyFill="1" applyBorder="1"/>
    <xf numFmtId="10" fontId="28" fillId="2" borderId="1" xfId="20" applyNumberFormat="1" applyFont="1" applyFill="1" applyBorder="1"/>
    <xf numFmtId="10" fontId="28" fillId="2" borderId="1" xfId="0" applyNumberFormat="1" applyFont="1" applyFill="1" applyBorder="1"/>
    <xf numFmtId="1" fontId="28" fillId="2" borderId="0" xfId="0" applyNumberFormat="1" applyFont="1" applyFill="1"/>
    <xf numFmtId="165" fontId="8" fillId="2" borderId="1" xfId="0" applyNumberFormat="1" applyFont="1" applyFill="1" applyBorder="1" applyAlignment="1">
      <alignment horizontal="right"/>
    </xf>
    <xf numFmtId="0" fontId="8" fillId="2" borderId="15" xfId="0" applyFont="1" applyFill="1" applyBorder="1"/>
    <xf numFmtId="0" fontId="28" fillId="2" borderId="22" xfId="0" applyFont="1" applyFill="1" applyBorder="1" applyAlignment="1">
      <alignment vertical="center" wrapText="1"/>
    </xf>
    <xf numFmtId="0" fontId="29" fillId="2" borderId="14"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8" fillId="2" borderId="23" xfId="0" applyFont="1" applyFill="1" applyBorder="1" applyAlignment="1">
      <alignment vertical="center" wrapText="1"/>
    </xf>
    <xf numFmtId="0" fontId="29" fillId="2" borderId="12"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8" fillId="2" borderId="11" xfId="0" applyFont="1" applyFill="1" applyBorder="1" applyAlignment="1">
      <alignment vertical="center" wrapText="1"/>
    </xf>
    <xf numFmtId="0" fontId="28" fillId="2" borderId="1" xfId="0" applyFont="1" applyFill="1" applyBorder="1" applyAlignment="1">
      <alignment horizontal="center" vertical="center" wrapText="1"/>
    </xf>
    <xf numFmtId="0" fontId="28" fillId="2" borderId="13" xfId="0" applyFont="1" applyFill="1" applyBorder="1" applyAlignment="1">
      <alignment horizontal="center" vertical="center" wrapText="1"/>
    </xf>
    <xf numFmtId="165" fontId="24" fillId="2" borderId="1" xfId="0" applyNumberFormat="1" applyFont="1" applyFill="1" applyBorder="1" applyAlignment="1">
      <alignment horizontal="right" wrapText="1"/>
    </xf>
    <xf numFmtId="0" fontId="30" fillId="2" borderId="1" xfId="0" applyFont="1" applyFill="1" applyBorder="1" applyAlignment="1">
      <alignment wrapText="1"/>
    </xf>
    <xf numFmtId="165" fontId="24" fillId="2" borderId="13" xfId="0" applyNumberFormat="1" applyFont="1" applyFill="1" applyBorder="1" applyAlignment="1">
      <alignment horizontal="right" wrapText="1"/>
    </xf>
    <xf numFmtId="0" fontId="22" fillId="2" borderId="0" xfId="0" applyFont="1" applyFill="1" applyAlignment="1">
      <alignment horizontal="left"/>
    </xf>
    <xf numFmtId="0" fontId="24" fillId="2" borderId="1" xfId="0" applyFont="1" applyFill="1" applyBorder="1" applyAlignment="1">
      <alignment horizontal="center" wrapText="1"/>
    </xf>
    <xf numFmtId="0" fontId="28" fillId="2" borderId="15" xfId="0" applyFont="1" applyFill="1" applyBorder="1" applyAlignment="1">
      <alignment wrapText="1"/>
    </xf>
    <xf numFmtId="0" fontId="29" fillId="2" borderId="12" xfId="0" applyFont="1" applyFill="1" applyBorder="1" applyAlignment="1">
      <alignment wrapText="1"/>
    </xf>
    <xf numFmtId="0" fontId="29" fillId="2" borderId="20" xfId="0" applyFont="1" applyFill="1" applyBorder="1" applyAlignment="1">
      <alignment wrapText="1"/>
    </xf>
    <xf numFmtId="0" fontId="29" fillId="9" borderId="1" xfId="0" applyFont="1" applyFill="1" applyBorder="1" applyAlignment="1">
      <alignment wrapText="1"/>
    </xf>
    <xf numFmtId="0" fontId="25" fillId="9" borderId="1" xfId="0" applyFont="1" applyFill="1" applyBorder="1" applyAlignment="1">
      <alignment wrapText="1"/>
    </xf>
    <xf numFmtId="0" fontId="25" fillId="9" borderId="1" xfId="0" applyFont="1" applyFill="1" applyBorder="1"/>
    <xf numFmtId="0" fontId="28" fillId="9" borderId="1" xfId="0" applyFont="1" applyFill="1" applyBorder="1"/>
    <xf numFmtId="164" fontId="28" fillId="9" borderId="1" xfId="0" applyNumberFormat="1" applyFont="1" applyFill="1" applyBorder="1"/>
    <xf numFmtId="0" fontId="29" fillId="2" borderId="19" xfId="0" applyFont="1" applyFill="1" applyBorder="1" applyAlignment="1">
      <alignment wrapText="1"/>
    </xf>
    <xf numFmtId="0" fontId="29" fillId="9" borderId="19" xfId="0" applyFont="1" applyFill="1" applyBorder="1" applyAlignment="1">
      <alignment wrapText="1"/>
    </xf>
    <xf numFmtId="165" fontId="25" fillId="2" borderId="1" xfId="0" applyNumberFormat="1" applyFont="1" applyFill="1" applyBorder="1" applyAlignment="1">
      <alignment wrapText="1"/>
    </xf>
    <xf numFmtId="166" fontId="24" fillId="2" borderId="1" xfId="0" applyNumberFormat="1" applyFont="1" applyFill="1" applyBorder="1" applyAlignment="1">
      <alignment wrapText="1"/>
    </xf>
    <xf numFmtId="0" fontId="29" fillId="2" borderId="1" xfId="0" applyFont="1" applyFill="1" applyBorder="1" applyAlignment="1">
      <alignment wrapText="1"/>
    </xf>
    <xf numFmtId="164" fontId="8" fillId="2" borderId="1" xfId="0" applyNumberFormat="1" applyFont="1" applyFill="1" applyBorder="1" applyAlignment="1">
      <alignment horizontal="right"/>
    </xf>
    <xf numFmtId="0" fontId="25" fillId="2" borderId="1" xfId="0" applyFont="1" applyFill="1" applyBorder="1" applyAlignment="1">
      <alignment wrapText="1"/>
    </xf>
    <xf numFmtId="166" fontId="24" fillId="2" borderId="1" xfId="0" applyNumberFormat="1" applyFont="1" applyFill="1" applyBorder="1" applyAlignment="1">
      <alignment horizontal="center" wrapText="1"/>
    </xf>
    <xf numFmtId="165" fontId="25" fillId="9" borderId="1" xfId="0" applyNumberFormat="1" applyFont="1" applyFill="1" applyBorder="1" applyAlignment="1">
      <alignment wrapText="1"/>
    </xf>
    <xf numFmtId="164" fontId="24" fillId="2" borderId="1" xfId="0" applyNumberFormat="1" applyFont="1" applyFill="1" applyBorder="1" applyAlignment="1">
      <alignment wrapText="1"/>
    </xf>
    <xf numFmtId="165" fontId="22" fillId="2" borderId="1" xfId="0" applyNumberFormat="1" applyFont="1" applyFill="1" applyBorder="1"/>
    <xf numFmtId="165" fontId="29" fillId="2" borderId="1" xfId="0" applyNumberFormat="1" applyFont="1" applyFill="1" applyBorder="1" applyAlignment="1">
      <alignment wrapText="1"/>
    </xf>
    <xf numFmtId="0" fontId="24" fillId="7" borderId="1" xfId="0" applyFont="1" applyFill="1" applyBorder="1" applyAlignment="1">
      <alignment wrapText="1"/>
    </xf>
    <xf numFmtId="165" fontId="28" fillId="7" borderId="1" xfId="0" applyNumberFormat="1" applyFont="1" applyFill="1" applyBorder="1" applyAlignment="1">
      <alignment wrapText="1"/>
    </xf>
    <xf numFmtId="165" fontId="24" fillId="3" borderId="1" xfId="0" applyNumberFormat="1" applyFont="1" applyFill="1" applyBorder="1" applyAlignment="1">
      <alignment wrapText="1"/>
    </xf>
    <xf numFmtId="164" fontId="24" fillId="3" borderId="1" xfId="0" applyNumberFormat="1" applyFont="1" applyFill="1" applyBorder="1" applyAlignment="1">
      <alignment wrapText="1"/>
    </xf>
    <xf numFmtId="0" fontId="28" fillId="9" borderId="15" xfId="0" applyFont="1" applyFill="1" applyBorder="1" applyAlignment="1">
      <alignment vertical="center" wrapText="1"/>
    </xf>
    <xf numFmtId="0" fontId="29" fillId="9" borderId="12" xfId="0" applyFont="1" applyFill="1" applyBorder="1" applyAlignment="1">
      <alignment vertical="center" wrapText="1"/>
    </xf>
    <xf numFmtId="9" fontId="29" fillId="3" borderId="11" xfId="0" applyNumberFormat="1" applyFont="1" applyFill="1" applyBorder="1" applyAlignment="1">
      <alignment wrapText="1"/>
    </xf>
    <xf numFmtId="9" fontId="25" fillId="3" borderId="11" xfId="0" applyNumberFormat="1" applyFont="1" applyFill="1" applyBorder="1" applyAlignment="1">
      <alignment wrapText="1"/>
    </xf>
    <xf numFmtId="0" fontId="25" fillId="3" borderId="11" xfId="0" applyFont="1" applyFill="1" applyBorder="1" applyAlignment="1">
      <alignment wrapText="1"/>
    </xf>
    <xf numFmtId="0" fontId="29" fillId="9" borderId="20" xfId="0" applyFont="1" applyFill="1" applyBorder="1" applyAlignment="1">
      <alignment vertical="center" wrapText="1"/>
    </xf>
    <xf numFmtId="0" fontId="24" fillId="3" borderId="1" xfId="0" applyFont="1" applyFill="1" applyBorder="1" applyAlignment="1">
      <alignment wrapText="1"/>
    </xf>
    <xf numFmtId="165" fontId="28" fillId="3" borderId="1" xfId="0" applyNumberFormat="1" applyFont="1" applyFill="1" applyBorder="1" applyAlignment="1">
      <alignment horizontal="right" wrapText="1"/>
    </xf>
    <xf numFmtId="165" fontId="24" fillId="3" borderId="1" xfId="0" applyNumberFormat="1" applyFont="1" applyFill="1" applyBorder="1" applyAlignment="1">
      <alignment horizontal="right" wrapText="1"/>
    </xf>
    <xf numFmtId="0" fontId="29" fillId="2" borderId="0" xfId="0" applyFont="1" applyFill="1" applyAlignment="1">
      <alignment horizontal="center" wrapText="1"/>
    </xf>
    <xf numFmtId="0" fontId="25" fillId="2" borderId="22" xfId="0" applyFont="1" applyFill="1" applyBorder="1" applyAlignment="1">
      <alignment wrapText="1"/>
    </xf>
    <xf numFmtId="0" fontId="25" fillId="2" borderId="11" xfId="0" applyFont="1" applyFill="1" applyBorder="1" applyAlignment="1">
      <alignment wrapText="1"/>
    </xf>
    <xf numFmtId="0" fontId="24" fillId="9" borderId="11" xfId="0" applyFont="1" applyFill="1" applyBorder="1"/>
    <xf numFmtId="0" fontId="24" fillId="2" borderId="11" xfId="0" applyFont="1" applyFill="1" applyBorder="1"/>
    <xf numFmtId="0" fontId="28" fillId="9" borderId="11" xfId="0" applyFont="1" applyFill="1" applyBorder="1"/>
    <xf numFmtId="0" fontId="28" fillId="2" borderId="19" xfId="0" applyFont="1" applyFill="1" applyBorder="1" applyAlignment="1">
      <alignment horizontal="right" wrapText="1"/>
    </xf>
    <xf numFmtId="164" fontId="8" fillId="2" borderId="0" xfId="0" applyNumberFormat="1" applyFont="1" applyFill="1" applyAlignment="1">
      <alignment horizontal="right"/>
    </xf>
    <xf numFmtId="0" fontId="24" fillId="2" borderId="1" xfId="0" applyFont="1" applyFill="1" applyBorder="1" applyAlignment="1">
      <alignment horizontal="left" wrapText="1"/>
    </xf>
    <xf numFmtId="0" fontId="28" fillId="2" borderId="1" xfId="0" applyFont="1" applyFill="1" applyBorder="1" applyAlignment="1">
      <alignment horizontal="left" wrapText="1"/>
    </xf>
    <xf numFmtId="0" fontId="29" fillId="2" borderId="19" xfId="0" applyFont="1" applyFill="1" applyBorder="1" applyAlignment="1">
      <alignment horizontal="right" wrapText="1"/>
    </xf>
    <xf numFmtId="165" fontId="25" fillId="2" borderId="1" xfId="0" applyNumberFormat="1" applyFont="1" applyFill="1" applyBorder="1" applyAlignment="1">
      <alignment horizontal="right" wrapText="1"/>
    </xf>
    <xf numFmtId="0" fontId="8" fillId="2" borderId="1" xfId="0" quotePrefix="1" applyFont="1" applyFill="1" applyBorder="1" applyAlignment="1">
      <alignment horizontal="center" vertical="center"/>
    </xf>
    <xf numFmtId="0" fontId="24" fillId="2" borderId="1" xfId="4" applyFont="1" applyFill="1" applyBorder="1" applyAlignment="1">
      <alignment horizontal="left" vertical="center" wrapText="1" indent="1"/>
    </xf>
    <xf numFmtId="165" fontId="24" fillId="2" borderId="1" xfId="6" applyNumberFormat="1" applyFont="1" applyFill="1">
      <alignment horizontal="right" vertical="center"/>
      <protection locked="0"/>
    </xf>
    <xf numFmtId="10" fontId="24" fillId="2" borderId="1" xfId="6" applyNumberFormat="1" applyFont="1" applyFill="1" applyAlignment="1">
      <alignment horizontal="right" vertical="center" wrapText="1"/>
      <protection locked="0"/>
    </xf>
    <xf numFmtId="0" fontId="24" fillId="2" borderId="15" xfId="4" applyFont="1" applyFill="1" applyBorder="1">
      <alignment vertical="center"/>
    </xf>
    <xf numFmtId="0" fontId="25" fillId="2" borderId="22" xfId="2" applyFont="1" applyFill="1" applyBorder="1" applyAlignment="1">
      <alignment vertical="center" wrapText="1"/>
    </xf>
    <xf numFmtId="0" fontId="25" fillId="2" borderId="1" xfId="5" applyFont="1" applyFill="1" applyBorder="1" applyAlignment="1">
      <alignment horizontal="center" vertical="center" wrapText="1"/>
    </xf>
    <xf numFmtId="0" fontId="25" fillId="2" borderId="1" xfId="5" applyFont="1" applyFill="1" applyBorder="1" applyAlignment="1">
      <alignment vertical="center" wrapText="1"/>
    </xf>
    <xf numFmtId="0" fontId="24" fillId="2" borderId="20" xfId="4" applyFont="1" applyFill="1" applyBorder="1">
      <alignment vertical="center"/>
    </xf>
    <xf numFmtId="0" fontId="25" fillId="2" borderId="11" xfId="2" applyFont="1" applyFill="1" applyBorder="1" applyAlignment="1">
      <alignment vertical="center" wrapText="1"/>
    </xf>
    <xf numFmtId="0" fontId="24" fillId="2" borderId="1" xfId="4" quotePrefix="1" applyFont="1" applyFill="1" applyBorder="1" applyAlignment="1">
      <alignment horizontal="center" vertical="center"/>
    </xf>
    <xf numFmtId="0" fontId="25" fillId="2" borderId="1" xfId="4" quotePrefix="1" applyFont="1" applyFill="1" applyBorder="1" applyAlignment="1">
      <alignment horizontal="center" vertical="center"/>
    </xf>
    <xf numFmtId="0" fontId="25" fillId="2" borderId="1" xfId="4" applyFont="1" applyFill="1" applyBorder="1" applyAlignment="1">
      <alignment horizontal="left" vertical="center" wrapText="1" indent="1"/>
    </xf>
    <xf numFmtId="0" fontId="25" fillId="2" borderId="0" xfId="2" applyFont="1" applyFill="1" applyBorder="1" applyAlignment="1">
      <alignment vertical="center"/>
    </xf>
    <xf numFmtId="0" fontId="25" fillId="2" borderId="0" xfId="3" applyFont="1" applyFill="1" applyBorder="1" applyAlignment="1">
      <alignment vertical="center"/>
    </xf>
    <xf numFmtId="0" fontId="24" fillId="2" borderId="0" xfId="1" applyFont="1" applyFill="1">
      <alignment vertical="center"/>
    </xf>
    <xf numFmtId="0" fontId="39" fillId="2" borderId="15" xfId="0" applyFont="1" applyFill="1" applyBorder="1" applyAlignment="1">
      <alignment vertical="center" wrapText="1"/>
    </xf>
    <xf numFmtId="0" fontId="40" fillId="2" borderId="22" xfId="0" applyFont="1" applyFill="1" applyBorder="1" applyAlignment="1">
      <alignment vertical="center" wrapText="1"/>
    </xf>
    <xf numFmtId="0" fontId="39" fillId="2" borderId="20" xfId="0" applyFont="1" applyFill="1" applyBorder="1" applyAlignment="1">
      <alignment vertical="center" wrapText="1"/>
    </xf>
    <xf numFmtId="0" fontId="39" fillId="2" borderId="11" xfId="0" applyFont="1" applyFill="1" applyBorder="1" applyAlignment="1">
      <alignment vertical="center" wrapText="1"/>
    </xf>
    <xf numFmtId="0" fontId="25" fillId="2" borderId="0" xfId="0" applyFont="1" applyFill="1"/>
    <xf numFmtId="14" fontId="22" fillId="2" borderId="1" xfId="0" applyNumberFormat="1" applyFont="1" applyFill="1" applyBorder="1" applyAlignment="1">
      <alignment horizontal="center" vertical="center" wrapText="1"/>
    </xf>
    <xf numFmtId="14" fontId="22" fillId="2" borderId="1" xfId="0" applyNumberFormat="1" applyFont="1" applyFill="1" applyBorder="1" applyAlignment="1">
      <alignment horizontal="center" vertical="center"/>
    </xf>
    <xf numFmtId="14" fontId="22" fillId="2" borderId="0" xfId="0" applyNumberFormat="1" applyFont="1" applyFill="1" applyAlignment="1">
      <alignment horizontal="center" vertical="center"/>
    </xf>
    <xf numFmtId="167" fontId="22" fillId="2" borderId="1" xfId="0" applyNumberFormat="1" applyFont="1" applyFill="1" applyBorder="1" applyAlignment="1">
      <alignment horizontal="center" vertical="center"/>
    </xf>
    <xf numFmtId="0" fontId="29" fillId="2" borderId="1" xfId="0" applyFont="1" applyFill="1" applyBorder="1" applyAlignment="1">
      <alignment horizontal="center" wrapText="1"/>
    </xf>
    <xf numFmtId="0" fontId="28" fillId="2" borderId="17" xfId="0" applyFont="1" applyFill="1" applyBorder="1" applyAlignment="1">
      <alignment wrapText="1"/>
    </xf>
    <xf numFmtId="0" fontId="28" fillId="2" borderId="13" xfId="0" applyFont="1" applyFill="1" applyBorder="1" applyAlignment="1">
      <alignment wrapText="1"/>
    </xf>
    <xf numFmtId="10" fontId="24" fillId="2" borderId="1" xfId="0" applyNumberFormat="1" applyFont="1" applyFill="1" applyBorder="1" applyAlignment="1">
      <alignment horizontal="right" wrapText="1"/>
    </xf>
    <xf numFmtId="10" fontId="28" fillId="2" borderId="1" xfId="0" applyNumberFormat="1" applyFont="1" applyFill="1" applyBorder="1" applyAlignment="1">
      <alignment horizontal="right" wrapText="1"/>
    </xf>
    <xf numFmtId="10" fontId="28" fillId="2" borderId="25" xfId="0" applyNumberFormat="1" applyFont="1" applyFill="1" applyBorder="1" applyAlignment="1">
      <alignment horizontal="right" wrapText="1"/>
    </xf>
    <xf numFmtId="0" fontId="28" fillId="2" borderId="16" xfId="0" applyFont="1" applyFill="1" applyBorder="1" applyAlignment="1">
      <alignment wrapText="1"/>
    </xf>
    <xf numFmtId="0" fontId="28" fillId="2" borderId="19" xfId="0" applyFont="1" applyFill="1" applyBorder="1" applyAlignment="1">
      <alignment horizontal="center" wrapText="1"/>
    </xf>
    <xf numFmtId="0" fontId="28" fillId="2" borderId="20" xfId="0" applyFont="1" applyFill="1" applyBorder="1" applyAlignment="1">
      <alignment wrapText="1"/>
    </xf>
    <xf numFmtId="10" fontId="24" fillId="2" borderId="1" xfId="0" applyNumberFormat="1" applyFont="1" applyFill="1" applyBorder="1" applyAlignment="1">
      <alignment horizontal="right"/>
    </xf>
    <xf numFmtId="0" fontId="29" fillId="2" borderId="19" xfId="0" applyFont="1" applyFill="1" applyBorder="1" applyAlignment="1">
      <alignment horizontal="center" wrapText="1"/>
    </xf>
    <xf numFmtId="0" fontId="28" fillId="2" borderId="1" xfId="0" applyFont="1" applyFill="1" applyBorder="1" applyAlignment="1">
      <alignment horizontal="justify" wrapText="1"/>
    </xf>
    <xf numFmtId="0" fontId="24" fillId="2" borderId="1" xfId="0" applyFont="1" applyFill="1" applyBorder="1" applyAlignment="1">
      <alignment horizontal="justify" wrapText="1"/>
    </xf>
    <xf numFmtId="9" fontId="24" fillId="2" borderId="1" xfId="0" applyNumberFormat="1" applyFont="1" applyFill="1" applyBorder="1" applyAlignment="1">
      <alignment horizontal="right" wrapText="1"/>
    </xf>
    <xf numFmtId="0" fontId="24" fillId="2" borderId="13" xfId="0" applyFont="1" applyFill="1" applyBorder="1" applyAlignment="1">
      <alignment wrapText="1"/>
    </xf>
    <xf numFmtId="0" fontId="22" fillId="3" borderId="1" xfId="0" applyFont="1" applyFill="1" applyBorder="1" applyAlignment="1">
      <alignment vertical="center" wrapText="1"/>
    </xf>
    <xf numFmtId="0" fontId="29" fillId="3" borderId="1" xfId="0" applyFont="1" applyFill="1" applyBorder="1" applyAlignment="1">
      <alignment horizontal="center" wrapText="1"/>
    </xf>
    <xf numFmtId="0" fontId="29" fillId="3" borderId="19" xfId="0" applyFont="1" applyFill="1" applyBorder="1" applyAlignment="1">
      <alignment horizontal="center" wrapText="1"/>
    </xf>
    <xf numFmtId="165" fontId="28" fillId="3" borderId="1" xfId="0" applyNumberFormat="1" applyFont="1" applyFill="1" applyBorder="1" applyAlignment="1">
      <alignment horizontal="center" wrapText="1"/>
    </xf>
    <xf numFmtId="164" fontId="28" fillId="3" borderId="1" xfId="0" applyNumberFormat="1" applyFont="1" applyFill="1" applyBorder="1" applyAlignment="1">
      <alignment horizontal="center" wrapText="1"/>
    </xf>
    <xf numFmtId="164" fontId="28" fillId="3" borderId="1" xfId="0" applyNumberFormat="1" applyFont="1" applyFill="1" applyBorder="1" applyAlignment="1">
      <alignment horizontal="right" wrapText="1"/>
    </xf>
    <xf numFmtId="165" fontId="33" fillId="3" borderId="1" xfId="0" applyNumberFormat="1" applyFont="1" applyFill="1" applyBorder="1" applyAlignment="1">
      <alignment horizontal="right" wrapText="1"/>
    </xf>
    <xf numFmtId="165" fontId="8" fillId="3" borderId="1" xfId="0" applyNumberFormat="1" applyFont="1" applyFill="1" applyBorder="1" applyAlignment="1">
      <alignment horizontal="right" wrapText="1"/>
    </xf>
    <xf numFmtId="165" fontId="28" fillId="3" borderId="1" xfId="0" applyNumberFormat="1" applyFont="1" applyFill="1" applyBorder="1" applyAlignment="1">
      <alignment vertical="center" wrapText="1"/>
    </xf>
    <xf numFmtId="164" fontId="31" fillId="3" borderId="1" xfId="9" applyNumberFormat="1" applyFont="1" applyFill="1" applyBorder="1" applyAlignment="1">
      <alignment horizontal="right" wrapText="1"/>
    </xf>
    <xf numFmtId="0" fontId="30" fillId="3" borderId="1" xfId="9" applyFont="1" applyFill="1" applyBorder="1" applyAlignment="1">
      <alignment horizontal="justify" wrapText="1"/>
    </xf>
    <xf numFmtId="0" fontId="29" fillId="3" borderId="1" xfId="0" applyFont="1" applyFill="1" applyBorder="1" applyAlignment="1">
      <alignment horizontal="left" wrapText="1"/>
    </xf>
    <xf numFmtId="164" fontId="28" fillId="3" borderId="1" xfId="0" applyNumberFormat="1" applyFont="1" applyFill="1" applyBorder="1" applyAlignment="1">
      <alignment horizontal="right"/>
    </xf>
    <xf numFmtId="0" fontId="25" fillId="3" borderId="1" xfId="0" applyFont="1" applyFill="1" applyBorder="1" applyAlignment="1">
      <alignment horizontal="left" wrapText="1"/>
    </xf>
    <xf numFmtId="0" fontId="28" fillId="3" borderId="1" xfId="0" applyFont="1" applyFill="1" applyBorder="1" applyAlignment="1">
      <alignment horizontal="right"/>
    </xf>
    <xf numFmtId="0" fontId="8" fillId="0" borderId="1" xfId="0" applyFont="1" applyBorder="1" applyAlignment="1">
      <alignment wrapText="1"/>
    </xf>
    <xf numFmtId="0" fontId="24" fillId="3" borderId="1" xfId="0" applyFont="1" applyFill="1" applyBorder="1" applyAlignment="1">
      <alignment horizontal="center" wrapText="1"/>
    </xf>
    <xf numFmtId="0" fontId="25" fillId="2" borderId="1" xfId="0" applyFont="1" applyFill="1" applyBorder="1" applyAlignment="1">
      <alignment horizontal="center" wrapText="1"/>
    </xf>
    <xf numFmtId="14" fontId="25" fillId="2" borderId="1" xfId="0" applyNumberFormat="1" applyFont="1" applyFill="1" applyBorder="1" applyAlignment="1">
      <alignment horizontal="center" wrapText="1"/>
    </xf>
    <xf numFmtId="165" fontId="25" fillId="2" borderId="11" xfId="0" applyNumberFormat="1" applyFont="1" applyFill="1" applyBorder="1" applyAlignment="1">
      <alignment horizontal="right" wrapText="1"/>
    </xf>
    <xf numFmtId="164" fontId="25" fillId="2" borderId="1" xfId="0" applyNumberFormat="1" applyFont="1" applyFill="1" applyBorder="1" applyAlignment="1">
      <alignment wrapText="1"/>
    </xf>
    <xf numFmtId="0" fontId="24" fillId="2" borderId="1" xfId="0" applyFont="1" applyFill="1" applyBorder="1" applyAlignment="1">
      <alignment horizontal="left" wrapText="1" indent="2"/>
    </xf>
    <xf numFmtId="165" fontId="24" fillId="2" borderId="11" xfId="0" applyNumberFormat="1" applyFont="1" applyFill="1" applyBorder="1" applyAlignment="1">
      <alignment horizontal="right" wrapText="1"/>
    </xf>
    <xf numFmtId="0" fontId="28" fillId="2" borderId="11" xfId="0" applyFont="1" applyFill="1" applyBorder="1" applyAlignment="1">
      <alignment horizontal="right" wrapText="1"/>
    </xf>
    <xf numFmtId="0" fontId="24" fillId="2" borderId="1" xfId="0" applyFont="1" applyFill="1" applyBorder="1" applyAlignment="1">
      <alignment horizontal="left" wrapText="1" indent="3"/>
    </xf>
    <xf numFmtId="0" fontId="25" fillId="2" borderId="1" xfId="0" applyFont="1" applyFill="1" applyBorder="1" applyAlignment="1">
      <alignment horizontal="left" wrapText="1"/>
    </xf>
    <xf numFmtId="0" fontId="24" fillId="2" borderId="19" xfId="0" applyFont="1" applyFill="1" applyBorder="1" applyAlignment="1">
      <alignment horizontal="center" wrapText="1"/>
    </xf>
    <xf numFmtId="0" fontId="24" fillId="2" borderId="11" xfId="0" applyFont="1" applyFill="1" applyBorder="1" applyAlignment="1">
      <alignment horizontal="left" wrapText="1" indent="2"/>
    </xf>
    <xf numFmtId="164" fontId="24" fillId="2" borderId="11" xfId="0" applyNumberFormat="1" applyFont="1" applyFill="1" applyBorder="1" applyAlignment="1">
      <alignment horizontal="right" wrapText="1"/>
    </xf>
    <xf numFmtId="0" fontId="28" fillId="2" borderId="11" xfId="0" applyFont="1" applyFill="1" applyBorder="1" applyAlignment="1">
      <alignment horizontal="left" wrapText="1" indent="3"/>
    </xf>
    <xf numFmtId="165" fontId="28" fillId="2" borderId="11" xfId="0" applyNumberFormat="1" applyFont="1" applyFill="1" applyBorder="1" applyAlignment="1">
      <alignment wrapText="1"/>
    </xf>
    <xf numFmtId="164" fontId="28" fillId="2" borderId="11" xfId="0" applyNumberFormat="1" applyFont="1" applyFill="1" applyBorder="1" applyAlignment="1">
      <alignment wrapText="1"/>
    </xf>
    <xf numFmtId="164" fontId="28" fillId="2" borderId="11" xfId="0" applyNumberFormat="1" applyFont="1" applyFill="1" applyBorder="1" applyAlignment="1">
      <alignment horizontal="right" wrapText="1"/>
    </xf>
    <xf numFmtId="164" fontId="24" fillId="2" borderId="1" xfId="0" applyNumberFormat="1" applyFont="1" applyFill="1" applyBorder="1" applyAlignment="1">
      <alignment horizontal="right" wrapText="1"/>
    </xf>
    <xf numFmtId="0" fontId="29" fillId="2" borderId="17" xfId="0" applyFont="1" applyFill="1" applyBorder="1" applyAlignment="1">
      <alignment wrapText="1"/>
    </xf>
    <xf numFmtId="4" fontId="8" fillId="2" borderId="0" xfId="0" applyNumberFormat="1" applyFont="1" applyFill="1"/>
    <xf numFmtId="0" fontId="8" fillId="2" borderId="15" xfId="0" applyFont="1" applyFill="1" applyBorder="1" applyAlignment="1">
      <alignment horizontal="left"/>
    </xf>
    <xf numFmtId="0" fontId="8" fillId="2" borderId="22" xfId="0" applyFont="1" applyFill="1" applyBorder="1" applyAlignment="1">
      <alignment horizontal="left"/>
    </xf>
    <xf numFmtId="0" fontId="8" fillId="2" borderId="20" xfId="0" applyFont="1" applyFill="1" applyBorder="1" applyAlignment="1">
      <alignment horizontal="left"/>
    </xf>
    <xf numFmtId="0" fontId="8" fillId="2" borderId="11" xfId="0" applyFont="1" applyFill="1" applyBorder="1" applyAlignment="1">
      <alignment horizontal="left"/>
    </xf>
    <xf numFmtId="0" fontId="29" fillId="2" borderId="0" xfId="0" applyFont="1" applyFill="1" applyAlignment="1">
      <alignment horizontal="left" vertical="top"/>
    </xf>
    <xf numFmtId="0" fontId="29" fillId="2" borderId="0" xfId="0" applyFont="1" applyFill="1" applyAlignment="1">
      <alignment horizontal="left" vertical="center" wrapText="1"/>
    </xf>
    <xf numFmtId="0" fontId="22" fillId="2" borderId="17" xfId="0" applyFont="1" applyFill="1" applyBorder="1" applyAlignment="1">
      <alignment horizontal="left" vertical="center"/>
    </xf>
    <xf numFmtId="0" fontId="22" fillId="2" borderId="17" xfId="0" applyFont="1" applyFill="1" applyBorder="1" applyAlignment="1">
      <alignment horizontal="left" vertical="center" wrapText="1"/>
    </xf>
    <xf numFmtId="0" fontId="28" fillId="2" borderId="19" xfId="0" applyFont="1" applyFill="1" applyBorder="1" applyAlignment="1">
      <alignment horizontal="left" wrapText="1"/>
    </xf>
    <xf numFmtId="165" fontId="24" fillId="2" borderId="1" xfId="0" quotePrefix="1" applyNumberFormat="1" applyFont="1" applyFill="1" applyBorder="1" applyAlignment="1">
      <alignment horizontal="right"/>
    </xf>
    <xf numFmtId="165" fontId="24" fillId="2" borderId="1" xfId="0" quotePrefix="1" applyNumberFormat="1" applyFont="1" applyFill="1" applyBorder="1" applyAlignment="1">
      <alignment horizontal="right" wrapText="1"/>
    </xf>
    <xf numFmtId="0" fontId="8" fillId="2" borderId="1" xfId="0" applyFont="1" applyFill="1" applyBorder="1" applyAlignment="1">
      <alignment horizontal="left" wrapText="1"/>
    </xf>
    <xf numFmtId="165" fontId="8" fillId="2" borderId="1" xfId="0" quotePrefix="1" applyNumberFormat="1" applyFont="1" applyFill="1" applyBorder="1" applyAlignment="1">
      <alignment horizontal="right" wrapText="1"/>
    </xf>
    <xf numFmtId="165" fontId="8" fillId="2" borderId="1" xfId="0" quotePrefix="1" applyNumberFormat="1" applyFont="1" applyFill="1" applyBorder="1" applyAlignment="1">
      <alignment horizontal="right"/>
    </xf>
    <xf numFmtId="0" fontId="29" fillId="2" borderId="0" xfId="0" applyFont="1" applyFill="1" applyAlignment="1">
      <alignment horizontal="left"/>
    </xf>
    <xf numFmtId="0" fontId="8" fillId="2" borderId="0" xfId="0" applyFont="1" applyFill="1" applyAlignment="1">
      <alignment horizontal="left"/>
    </xf>
    <xf numFmtId="0" fontId="24" fillId="2" borderId="15" xfId="0" applyFont="1" applyFill="1" applyBorder="1" applyAlignment="1">
      <alignment horizontal="center"/>
    </xf>
    <xf numFmtId="0" fontId="24" fillId="2" borderId="22" xfId="0" applyFont="1" applyFill="1" applyBorder="1" applyAlignment="1">
      <alignment horizontal="left"/>
    </xf>
    <xf numFmtId="0" fontId="24" fillId="2" borderId="17" xfId="0" applyFont="1" applyFill="1" applyBorder="1" applyAlignment="1">
      <alignment horizontal="left" vertical="center"/>
    </xf>
    <xf numFmtId="0" fontId="24" fillId="2" borderId="1" xfId="0" applyFont="1" applyFill="1" applyBorder="1" applyAlignment="1">
      <alignment horizontal="left" vertical="center"/>
    </xf>
    <xf numFmtId="14" fontId="24" fillId="2" borderId="17" xfId="0" applyNumberFormat="1" applyFont="1" applyFill="1" applyBorder="1" applyAlignment="1">
      <alignment horizontal="center" vertical="center"/>
    </xf>
    <xf numFmtId="14" fontId="24" fillId="2" borderId="1" xfId="0" applyNumberFormat="1" applyFont="1" applyFill="1" applyBorder="1" applyAlignment="1">
      <alignment horizontal="center" vertical="center"/>
    </xf>
    <xf numFmtId="0" fontId="24" fillId="2" borderId="1" xfId="0" applyFont="1" applyFill="1" applyBorder="1" applyAlignment="1">
      <alignment horizontal="center"/>
    </xf>
    <xf numFmtId="0" fontId="24" fillId="2" borderId="1" xfId="7" applyFont="1" applyFill="1" applyBorder="1" applyAlignment="1">
      <alignment horizontal="left" wrapText="1"/>
    </xf>
    <xf numFmtId="0" fontId="24" fillId="2" borderId="1" xfId="0" quotePrefix="1" applyFont="1" applyFill="1" applyBorder="1" applyAlignment="1">
      <alignment horizontal="left" wrapText="1"/>
    </xf>
    <xf numFmtId="0" fontId="24" fillId="2" borderId="1" xfId="0" applyFont="1" applyFill="1" applyBorder="1" applyAlignment="1">
      <alignment horizontal="left"/>
    </xf>
    <xf numFmtId="0" fontId="24" fillId="2" borderId="1" xfId="7" applyFont="1" applyFill="1" applyBorder="1" applyAlignment="1">
      <alignment horizontal="left"/>
    </xf>
    <xf numFmtId="0" fontId="25" fillId="2" borderId="1" xfId="0" applyFont="1" applyFill="1" applyBorder="1" applyAlignment="1">
      <alignment horizontal="left"/>
    </xf>
    <xf numFmtId="164" fontId="24" fillId="2" borderId="1" xfId="0" quotePrefix="1" applyNumberFormat="1" applyFont="1" applyFill="1" applyBorder="1" applyAlignment="1">
      <alignment horizontal="right" wrapText="1"/>
    </xf>
    <xf numFmtId="0" fontId="24" fillId="2" borderId="1" xfId="0" quotePrefix="1" applyFont="1" applyFill="1" applyBorder="1" applyAlignment="1">
      <alignment horizontal="right"/>
    </xf>
    <xf numFmtId="164" fontId="24" fillId="2" borderId="1" xfId="0" quotePrefix="1" applyNumberFormat="1" applyFont="1" applyFill="1" applyBorder="1" applyAlignment="1">
      <alignment horizontal="right"/>
    </xf>
    <xf numFmtId="0" fontId="24" fillId="2" borderId="0" xfId="0" applyFont="1" applyFill="1" applyAlignment="1">
      <alignment horizontal="left" wrapText="1"/>
    </xf>
    <xf numFmtId="0" fontId="24" fillId="2" borderId="1" xfId="7" applyFont="1" applyFill="1" applyBorder="1" applyAlignment="1">
      <alignment horizontal="center"/>
    </xf>
    <xf numFmtId="165" fontId="25" fillId="2" borderId="1" xfId="0" applyNumberFormat="1" applyFont="1" applyFill="1" applyBorder="1" applyAlignment="1">
      <alignment horizontal="right"/>
    </xf>
    <xf numFmtId="165" fontId="25" fillId="2" borderId="1" xfId="0" quotePrefix="1" applyNumberFormat="1" applyFont="1" applyFill="1" applyBorder="1" applyAlignment="1">
      <alignment horizontal="right"/>
    </xf>
    <xf numFmtId="10" fontId="8" fillId="2" borderId="1" xfId="0" applyNumberFormat="1" applyFont="1" applyFill="1" applyBorder="1" applyAlignment="1">
      <alignment horizontal="right"/>
    </xf>
    <xf numFmtId="10" fontId="24" fillId="2" borderId="1" xfId="0" quotePrefix="1" applyNumberFormat="1" applyFont="1" applyFill="1" applyBorder="1" applyAlignment="1">
      <alignment horizontal="right" wrapText="1"/>
    </xf>
    <xf numFmtId="10" fontId="24" fillId="2" borderId="1" xfId="0" quotePrefix="1" applyNumberFormat="1" applyFont="1" applyFill="1" applyBorder="1" applyAlignment="1">
      <alignment horizontal="right"/>
    </xf>
    <xf numFmtId="166" fontId="24" fillId="2" borderId="1" xfId="0" quotePrefix="1" applyNumberFormat="1" applyFont="1" applyFill="1" applyBorder="1" applyAlignment="1">
      <alignment horizontal="right"/>
    </xf>
    <xf numFmtId="166" fontId="8" fillId="2" borderId="1" xfId="0" applyNumberFormat="1" applyFont="1" applyFill="1" applyBorder="1" applyAlignment="1">
      <alignment horizontal="right"/>
    </xf>
    <xf numFmtId="0" fontId="42" fillId="2" borderId="0" xfId="0" applyFont="1" applyFill="1"/>
    <xf numFmtId="0" fontId="29" fillId="2" borderId="0" xfId="0" applyFont="1" applyFill="1" applyAlignment="1">
      <alignment vertical="center" wrapText="1"/>
    </xf>
    <xf numFmtId="0" fontId="8" fillId="2" borderId="17" xfId="0" applyFont="1" applyFill="1" applyBorder="1" applyAlignment="1">
      <alignment horizontal="left"/>
    </xf>
    <xf numFmtId="0" fontId="22" fillId="2" borderId="17" xfId="0" applyFont="1" applyFill="1" applyBorder="1" applyAlignment="1">
      <alignment wrapText="1"/>
    </xf>
    <xf numFmtId="165" fontId="24" fillId="2" borderId="1" xfId="0" quotePrefix="1" applyNumberFormat="1" applyFont="1" applyFill="1" applyBorder="1" applyAlignment="1">
      <alignment wrapText="1"/>
    </xf>
    <xf numFmtId="165" fontId="24" fillId="2" borderId="1" xfId="0" quotePrefix="1" applyNumberFormat="1" applyFont="1" applyFill="1" applyBorder="1"/>
    <xf numFmtId="165" fontId="8" fillId="2" borderId="1" xfId="0" quotePrefix="1" applyNumberFormat="1" applyFont="1" applyFill="1" applyBorder="1"/>
    <xf numFmtId="165" fontId="24" fillId="3" borderId="1" xfId="8" applyNumberFormat="1" applyFont="1" applyFill="1" applyBorder="1" applyAlignment="1">
      <alignment horizontal="center" vertical="center" wrapText="1"/>
    </xf>
    <xf numFmtId="0" fontId="43" fillId="2" borderId="0" xfId="0" applyFont="1" applyFill="1" applyAlignment="1">
      <alignment horizontal="left" vertical="center"/>
    </xf>
    <xf numFmtId="49" fontId="24" fillId="2" borderId="1" xfId="8" applyNumberFormat="1" applyFont="1" applyFill="1" applyBorder="1" applyAlignment="1">
      <alignment horizontal="center" vertical="center" wrapText="1"/>
    </xf>
    <xf numFmtId="14" fontId="24" fillId="2" borderId="1" xfId="8" applyNumberFormat="1" applyFont="1" applyFill="1" applyBorder="1" applyAlignment="1">
      <alignment horizontal="center" vertical="center" wrapText="1"/>
    </xf>
    <xf numFmtId="0" fontId="24" fillId="2" borderId="1" xfId="8" applyFont="1" applyFill="1" applyBorder="1" applyAlignment="1">
      <alignment horizontal="center" vertical="center" wrapText="1"/>
    </xf>
    <xf numFmtId="0" fontId="24" fillId="2" borderId="1" xfId="8" applyFont="1" applyFill="1" applyBorder="1" applyAlignment="1">
      <alignment horizontal="left" vertical="center" wrapText="1"/>
    </xf>
    <xf numFmtId="165" fontId="24" fillId="2" borderId="1" xfId="8" applyNumberFormat="1" applyFont="1" applyFill="1" applyBorder="1" applyAlignment="1">
      <alignment horizontal="right" vertical="center" wrapText="1"/>
    </xf>
    <xf numFmtId="0" fontId="24" fillId="2" borderId="1" xfId="8" applyFont="1" applyFill="1" applyBorder="1" applyAlignment="1">
      <alignment vertical="center" wrapText="1"/>
    </xf>
    <xf numFmtId="0" fontId="24" fillId="2" borderId="1" xfId="8" quotePrefix="1" applyFont="1" applyFill="1" applyBorder="1" applyAlignment="1">
      <alignment horizontal="center" vertical="center" wrapText="1"/>
    </xf>
    <xf numFmtId="0" fontId="25"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0" fontId="24" fillId="2" borderId="19" xfId="0" applyFont="1" applyFill="1" applyBorder="1" applyAlignment="1">
      <alignment horizontal="justify" wrapText="1"/>
    </xf>
    <xf numFmtId="165" fontId="24" fillId="2" borderId="19" xfId="0" applyNumberFormat="1" applyFont="1" applyFill="1" applyBorder="1" applyAlignment="1">
      <alignment horizontal="right" wrapText="1"/>
    </xf>
    <xf numFmtId="0" fontId="25" fillId="2" borderId="1" xfId="0" applyFont="1" applyFill="1" applyBorder="1" applyAlignment="1">
      <alignment horizontal="center"/>
    </xf>
    <xf numFmtId="0" fontId="36" fillId="2" borderId="1" xfId="0" applyFont="1" applyFill="1" applyBorder="1"/>
    <xf numFmtId="0" fontId="24" fillId="2" borderId="1" xfId="0" applyFont="1" applyFill="1" applyBorder="1"/>
    <xf numFmtId="0" fontId="8" fillId="2" borderId="12" xfId="0" applyFont="1" applyFill="1" applyBorder="1" applyAlignment="1">
      <alignment vertical="center"/>
    </xf>
    <xf numFmtId="0" fontId="25" fillId="2" borderId="1" xfId="0" applyFont="1" applyFill="1" applyBorder="1" applyAlignment="1">
      <alignment horizontal="justify" wrapText="1"/>
    </xf>
    <xf numFmtId="164" fontId="30" fillId="2" borderId="1" xfId="0" applyNumberFormat="1" applyFont="1" applyFill="1" applyBorder="1" applyAlignment="1">
      <alignment horizontal="right" wrapText="1"/>
    </xf>
    <xf numFmtId="0" fontId="30" fillId="2" borderId="1" xfId="0" applyFont="1" applyFill="1" applyBorder="1" applyAlignment="1">
      <alignment horizontal="left"/>
    </xf>
    <xf numFmtId="0" fontId="30" fillId="2" borderId="1" xfId="0" applyFont="1" applyFill="1" applyBorder="1"/>
    <xf numFmtId="165" fontId="24" fillId="2" borderId="0" xfId="0" applyNumberFormat="1" applyFont="1" applyFill="1"/>
    <xf numFmtId="164" fontId="36" fillId="2" borderId="1" xfId="0" applyNumberFormat="1" applyFont="1" applyFill="1" applyBorder="1"/>
    <xf numFmtId="10" fontId="36" fillId="2" borderId="1" xfId="0" applyNumberFormat="1" applyFont="1" applyFill="1" applyBorder="1"/>
    <xf numFmtId="0" fontId="24" fillId="2" borderId="1" xfId="0" applyFont="1" applyFill="1" applyBorder="1" applyAlignment="1">
      <alignment horizontal="right" wrapText="1"/>
    </xf>
    <xf numFmtId="0" fontId="25" fillId="2" borderId="14" xfId="0" applyFont="1" applyFill="1" applyBorder="1" applyAlignment="1">
      <alignment horizontal="center" vertical="center" wrapText="1"/>
    </xf>
    <xf numFmtId="0" fontId="29" fillId="2" borderId="10" xfId="0" applyFont="1" applyFill="1" applyBorder="1" applyAlignment="1">
      <alignment vertical="center"/>
    </xf>
    <xf numFmtId="165" fontId="28" fillId="2" borderId="1" xfId="0" applyNumberFormat="1" applyFont="1" applyFill="1" applyBorder="1" applyAlignment="1">
      <alignment wrapText="1"/>
    </xf>
    <xf numFmtId="0" fontId="8" fillId="2" borderId="1" xfId="0" applyFont="1" applyFill="1" applyBorder="1" applyAlignment="1">
      <alignment horizontal="left" indent="2"/>
    </xf>
    <xf numFmtId="0" fontId="29" fillId="2" borderId="0" xfId="0" applyFont="1" applyFill="1" applyAlignment="1">
      <alignment wrapText="1"/>
    </xf>
    <xf numFmtId="14" fontId="29" fillId="2" borderId="14" xfId="0" applyNumberFormat="1" applyFont="1" applyFill="1" applyBorder="1" applyAlignment="1">
      <alignment horizontal="center" vertical="center" wrapText="1"/>
    </xf>
    <xf numFmtId="0" fontId="29" fillId="2" borderId="14" xfId="0" applyFont="1" applyFill="1" applyBorder="1" applyAlignment="1">
      <alignment horizontal="center" wrapText="1"/>
    </xf>
    <xf numFmtId="0" fontId="19" fillId="2" borderId="1" xfId="0" applyFont="1" applyFill="1" applyBorder="1" applyAlignment="1">
      <alignment vertical="center" wrapText="1"/>
    </xf>
    <xf numFmtId="0" fontId="24" fillId="0" borderId="1" xfId="0" applyFont="1" applyBorder="1" applyAlignment="1">
      <alignment horizontal="center"/>
    </xf>
    <xf numFmtId="0" fontId="36" fillId="2" borderId="1" xfId="0" applyFont="1" applyFill="1" applyBorder="1" applyAlignment="1">
      <alignment horizontal="center"/>
    </xf>
    <xf numFmtId="0" fontId="24" fillId="2" borderId="1" xfId="0" applyFont="1" applyFill="1" applyBorder="1" applyAlignment="1">
      <alignment horizontal="right"/>
    </xf>
    <xf numFmtId="0" fontId="24" fillId="0" borderId="0" xfId="12" applyFont="1"/>
    <xf numFmtId="0" fontId="24" fillId="0" borderId="1" xfId="0" applyFont="1" applyBorder="1" applyAlignment="1">
      <alignment horizontal="center" vertical="center" wrapText="1"/>
    </xf>
    <xf numFmtId="0" fontId="24" fillId="2" borderId="15" xfId="0" applyFont="1" applyFill="1" applyBorder="1"/>
    <xf numFmtId="0" fontId="24" fillId="2" borderId="21" xfId="0" applyFont="1" applyFill="1" applyBorder="1"/>
    <xf numFmtId="0" fontId="24" fillId="2" borderId="22" xfId="0" applyFont="1" applyFill="1" applyBorder="1"/>
    <xf numFmtId="164" fontId="24" fillId="3" borderId="1" xfId="0" applyNumberFormat="1" applyFont="1" applyFill="1" applyBorder="1"/>
    <xf numFmtId="0" fontId="24" fillId="3" borderId="1" xfId="10" applyFont="1" applyFill="1" applyBorder="1" applyAlignment="1">
      <alignment wrapText="1"/>
    </xf>
    <xf numFmtId="0" fontId="24" fillId="3" borderId="1" xfId="10" applyFont="1" applyFill="1" applyBorder="1" applyAlignment="1">
      <alignment horizontal="center" wrapText="1"/>
    </xf>
    <xf numFmtId="0" fontId="24" fillId="2" borderId="13" xfId="0" applyFont="1" applyFill="1" applyBorder="1" applyAlignment="1">
      <alignment horizontal="left" indent="1"/>
    </xf>
    <xf numFmtId="0" fontId="24" fillId="2" borderId="1" xfId="10" applyFont="1" applyFill="1" applyBorder="1" applyAlignment="1">
      <alignment wrapText="1"/>
    </xf>
    <xf numFmtId="0" fontId="47" fillId="0" borderId="0" xfId="12" applyFont="1" applyAlignment="1">
      <alignment horizontal="left"/>
    </xf>
    <xf numFmtId="0" fontId="8" fillId="0" borderId="0" xfId="12" applyFont="1"/>
    <xf numFmtId="0" fontId="8" fillId="2" borderId="0" xfId="12" applyFont="1" applyFill="1"/>
    <xf numFmtId="0" fontId="8" fillId="0" borderId="0" xfId="12" applyFont="1" applyAlignment="1">
      <alignment vertical="center"/>
    </xf>
    <xf numFmtId="0" fontId="8" fillId="0" borderId="0" xfId="12" applyFont="1" applyAlignment="1">
      <alignment horizontal="center"/>
    </xf>
    <xf numFmtId="0" fontId="8" fillId="2" borderId="0" xfId="12" applyFont="1" applyFill="1" applyAlignment="1">
      <alignment horizontal="center"/>
    </xf>
    <xf numFmtId="0" fontId="8" fillId="0" borderId="1" xfId="12" applyFont="1" applyBorder="1" applyAlignment="1">
      <alignment horizontal="center" vertical="center" wrapText="1"/>
    </xf>
    <xf numFmtId="0" fontId="8" fillId="2" borderId="0" xfId="12" applyFont="1" applyFill="1" applyAlignment="1">
      <alignment horizontal="center" vertical="center" wrapText="1"/>
    </xf>
    <xf numFmtId="0" fontId="24" fillId="3" borderId="1" xfId="12" applyFont="1" applyFill="1" applyBorder="1" applyAlignment="1">
      <alignment horizontal="center" vertical="center"/>
    </xf>
    <xf numFmtId="0" fontId="24" fillId="3" borderId="1" xfId="12" applyFont="1" applyFill="1" applyBorder="1" applyAlignment="1">
      <alignment horizontal="justify" vertical="center" wrapText="1"/>
    </xf>
    <xf numFmtId="0" fontId="24" fillId="0" borderId="1" xfId="12" applyFont="1" applyBorder="1" applyAlignment="1">
      <alignment horizontal="center" vertical="center"/>
    </xf>
    <xf numFmtId="0" fontId="24" fillId="0" borderId="1" xfId="12" applyFont="1" applyBorder="1" applyAlignment="1">
      <alignment horizontal="justify" vertical="center" wrapText="1"/>
    </xf>
    <xf numFmtId="0" fontId="24" fillId="0" borderId="1" xfId="12" applyFont="1" applyBorder="1" applyAlignment="1">
      <alignment horizontal="left" vertical="center" wrapText="1"/>
    </xf>
    <xf numFmtId="0" fontId="24" fillId="0" borderId="1" xfId="12" applyFont="1" applyBorder="1" applyAlignment="1">
      <alignment horizontal="center" vertical="center" wrapText="1"/>
    </xf>
    <xf numFmtId="0" fontId="8" fillId="2" borderId="0" xfId="12" applyFont="1" applyFill="1" applyAlignment="1">
      <alignment horizontal="justify" vertical="center" wrapText="1"/>
    </xf>
    <xf numFmtId="0" fontId="24" fillId="0" borderId="14" xfId="12" applyFont="1" applyBorder="1" applyAlignment="1">
      <alignment horizontal="left" vertical="center" wrapText="1"/>
    </xf>
    <xf numFmtId="0" fontId="25" fillId="3" borderId="1" xfId="12" applyFont="1" applyFill="1" applyBorder="1" applyAlignment="1">
      <alignment horizontal="center" vertical="center" wrapText="1"/>
    </xf>
    <xf numFmtId="0" fontId="8" fillId="3" borderId="1" xfId="12" applyFont="1" applyFill="1" applyBorder="1" applyAlignment="1">
      <alignment horizontal="center" vertical="center" wrapText="1"/>
    </xf>
    <xf numFmtId="0" fontId="24" fillId="0" borderId="0" xfId="12" applyFont="1" applyAlignment="1">
      <alignment vertical="center"/>
    </xf>
    <xf numFmtId="0" fontId="24" fillId="0" borderId="0" xfId="12" applyFont="1" applyAlignment="1">
      <alignment horizontal="center"/>
    </xf>
    <xf numFmtId="0" fontId="24" fillId="0" borderId="1" xfId="12" applyFont="1" applyBorder="1" applyAlignment="1">
      <alignment vertical="center" wrapText="1"/>
    </xf>
    <xf numFmtId="0" fontId="24" fillId="3" borderId="1" xfId="12" applyFont="1" applyFill="1" applyBorder="1" applyAlignment="1">
      <alignment horizontal="center" vertical="center" wrapText="1"/>
    </xf>
    <xf numFmtId="0" fontId="24" fillId="0" borderId="1" xfId="12" applyFont="1" applyBorder="1" applyAlignment="1">
      <alignment horizontal="left" vertical="center" wrapText="1" indent="3"/>
    </xf>
    <xf numFmtId="0" fontId="24" fillId="0" borderId="1" xfId="12" applyFont="1" applyBorder="1" applyAlignment="1">
      <alignment horizontal="left" vertical="center" wrapText="1" indent="2"/>
    </xf>
    <xf numFmtId="0" fontId="8" fillId="0" borderId="1" xfId="12" applyFont="1" applyBorder="1" applyAlignment="1">
      <alignment horizontal="justify" vertical="center" wrapText="1"/>
    </xf>
    <xf numFmtId="0" fontId="8" fillId="0" borderId="1" xfId="12" applyFont="1" applyBorder="1" applyAlignment="1">
      <alignment horizontal="left" vertical="center" wrapText="1" indent="4"/>
    </xf>
    <xf numFmtId="0" fontId="8" fillId="0" borderId="1" xfId="12" applyFont="1" applyBorder="1" applyAlignment="1">
      <alignment horizontal="left" vertical="center" wrapText="1" indent="3"/>
    </xf>
    <xf numFmtId="0" fontId="22" fillId="3" borderId="1" xfId="12" applyFont="1" applyFill="1" applyBorder="1" applyAlignment="1">
      <alignment horizontal="center" vertical="center" wrapText="1"/>
    </xf>
    <xf numFmtId="0" fontId="24" fillId="2" borderId="0" xfId="12" applyFont="1" applyFill="1"/>
    <xf numFmtId="0" fontId="47" fillId="2" borderId="0" xfId="12" applyFont="1" applyFill="1" applyAlignment="1">
      <alignment horizontal="left"/>
    </xf>
    <xf numFmtId="0" fontId="25" fillId="2" borderId="14" xfId="12" applyFont="1" applyFill="1" applyBorder="1" applyAlignment="1">
      <alignment vertical="center" wrapText="1"/>
    </xf>
    <xf numFmtId="0" fontId="24" fillId="2" borderId="1" xfId="12" applyFont="1" applyFill="1" applyBorder="1" applyAlignment="1">
      <alignment horizontal="center"/>
    </xf>
    <xf numFmtId="0" fontId="25" fillId="2" borderId="18" xfId="12" applyFont="1" applyFill="1" applyBorder="1" applyAlignment="1">
      <alignment vertical="center" wrapText="1"/>
    </xf>
    <xf numFmtId="0" fontId="41" fillId="2" borderId="12" xfId="12" applyFont="1" applyFill="1" applyBorder="1" applyAlignment="1">
      <alignment vertical="center" wrapText="1"/>
    </xf>
    <xf numFmtId="0" fontId="24" fillId="2" borderId="14" xfId="12" applyFont="1" applyFill="1" applyBorder="1" applyAlignment="1">
      <alignment vertical="center" wrapText="1"/>
    </xf>
    <xf numFmtId="0" fontId="24" fillId="2" borderId="15" xfId="12" applyFont="1" applyFill="1" applyBorder="1" applyAlignment="1">
      <alignment vertical="center" wrapText="1"/>
    </xf>
    <xf numFmtId="0" fontId="24" fillId="2" borderId="18" xfId="12" applyFont="1" applyFill="1" applyBorder="1" applyAlignment="1">
      <alignment vertical="center" wrapText="1"/>
    </xf>
    <xf numFmtId="0" fontId="41" fillId="2" borderId="18" xfId="12" applyFont="1" applyFill="1" applyBorder="1" applyAlignment="1">
      <alignment vertical="center" wrapText="1"/>
    </xf>
    <xf numFmtId="0" fontId="24" fillId="2" borderId="15" xfId="12" applyFont="1" applyFill="1" applyBorder="1" applyAlignment="1">
      <alignment horizontal="center" vertical="center" wrapText="1"/>
    </xf>
    <xf numFmtId="0" fontId="24" fillId="2" borderId="19" xfId="12" applyFont="1" applyFill="1" applyBorder="1" applyAlignment="1">
      <alignment horizontal="center" vertical="center" wrapText="1"/>
    </xf>
    <xf numFmtId="0" fontId="24" fillId="2" borderId="1" xfId="12" applyFont="1" applyFill="1" applyBorder="1"/>
    <xf numFmtId="0" fontId="25" fillId="2" borderId="1" xfId="12" applyFont="1" applyFill="1" applyBorder="1" applyAlignment="1">
      <alignment horizontal="left" vertical="center" wrapText="1"/>
    </xf>
    <xf numFmtId="2" fontId="24" fillId="0" borderId="1" xfId="0" applyNumberFormat="1" applyFont="1" applyBorder="1" applyAlignment="1">
      <alignment horizontal="right" vertical="center" wrapText="1"/>
    </xf>
    <xf numFmtId="0" fontId="24" fillId="0" borderId="1" xfId="0" applyFont="1" applyBorder="1" applyAlignment="1">
      <alignment horizontal="right" vertical="center" wrapText="1"/>
    </xf>
    <xf numFmtId="0" fontId="30" fillId="0" borderId="1" xfId="0" applyFont="1" applyBorder="1" applyAlignment="1">
      <alignment horizontal="right" vertical="center" wrapText="1"/>
    </xf>
    <xf numFmtId="1" fontId="24" fillId="0" borderId="1" xfId="0" applyNumberFormat="1" applyFont="1" applyBorder="1" applyAlignment="1">
      <alignment horizontal="right" vertical="center" wrapText="1"/>
    </xf>
    <xf numFmtId="0" fontId="24" fillId="2" borderId="1" xfId="12" applyFont="1" applyFill="1" applyBorder="1" applyAlignment="1">
      <alignment horizontal="left" vertical="center" indent="1"/>
    </xf>
    <xf numFmtId="2" fontId="24" fillId="0" borderId="1" xfId="0" applyNumberFormat="1" applyFont="1" applyBorder="1" applyAlignment="1">
      <alignment horizontal="right" vertical="center"/>
    </xf>
    <xf numFmtId="10" fontId="24" fillId="0" borderId="1" xfId="13" applyNumberFormat="1" applyFont="1" applyFill="1" applyBorder="1" applyAlignment="1">
      <alignment horizontal="right"/>
    </xf>
    <xf numFmtId="1" fontId="24" fillId="0" borderId="1" xfId="0" applyNumberFormat="1" applyFont="1" applyBorder="1" applyAlignment="1">
      <alignment horizontal="right" vertical="center"/>
    </xf>
    <xf numFmtId="0" fontId="30" fillId="2" borderId="1" xfId="12" applyFont="1" applyFill="1" applyBorder="1" applyAlignment="1">
      <alignment horizontal="left" vertical="center" indent="3"/>
    </xf>
    <xf numFmtId="0" fontId="24" fillId="0" borderId="1" xfId="0" applyFont="1" applyBorder="1" applyAlignment="1">
      <alignment horizontal="right" vertical="center"/>
    </xf>
    <xf numFmtId="2" fontId="30" fillId="0" borderId="1" xfId="0" applyNumberFormat="1" applyFont="1" applyBorder="1" applyAlignment="1">
      <alignment horizontal="right" vertical="center"/>
    </xf>
    <xf numFmtId="0" fontId="30" fillId="2" borderId="1" xfId="12" applyFont="1" applyFill="1" applyBorder="1" applyAlignment="1">
      <alignment horizontal="left" vertical="center" wrapText="1" indent="3"/>
    </xf>
    <xf numFmtId="2" fontId="30" fillId="0" borderId="1" xfId="0" applyNumberFormat="1" applyFont="1" applyBorder="1" applyAlignment="1">
      <alignment horizontal="right" vertical="center" wrapText="1"/>
    </xf>
    <xf numFmtId="0" fontId="36" fillId="2" borderId="0" xfId="12" applyFont="1" applyFill="1"/>
    <xf numFmtId="0" fontId="8" fillId="2" borderId="1" xfId="12" applyFont="1" applyFill="1" applyBorder="1" applyAlignment="1">
      <alignment horizontal="left" vertical="center" indent="1"/>
    </xf>
    <xf numFmtId="0" fontId="22" fillId="2" borderId="1" xfId="12" applyFont="1" applyFill="1" applyBorder="1" applyAlignment="1">
      <alignment horizontal="left" vertical="center" wrapText="1"/>
    </xf>
    <xf numFmtId="0" fontId="8" fillId="2" borderId="1" xfId="12" applyFont="1" applyFill="1" applyBorder="1" applyAlignment="1">
      <alignment horizontal="left" vertical="center" wrapText="1" indent="1"/>
    </xf>
    <xf numFmtId="0" fontId="8" fillId="2" borderId="1" xfId="12" applyFont="1" applyFill="1" applyBorder="1" applyAlignment="1">
      <alignment horizontal="left" vertical="center"/>
    </xf>
    <xf numFmtId="2" fontId="24" fillId="0" borderId="1" xfId="13" applyNumberFormat="1" applyFont="1" applyFill="1" applyBorder="1" applyAlignment="1">
      <alignment horizontal="right"/>
    </xf>
    <xf numFmtId="0" fontId="8" fillId="2" borderId="22" xfId="12" applyFont="1" applyFill="1" applyBorder="1" applyAlignment="1">
      <alignment horizontal="left" vertical="center"/>
    </xf>
    <xf numFmtId="0" fontId="24" fillId="2" borderId="0" xfId="12" applyFont="1" applyFill="1" applyAlignment="1">
      <alignment horizontal="center" vertical="center"/>
    </xf>
    <xf numFmtId="0" fontId="24" fillId="2" borderId="0" xfId="12" applyFont="1" applyFill="1" applyAlignment="1">
      <alignment vertical="center"/>
    </xf>
    <xf numFmtId="0" fontId="24" fillId="2" borderId="0" xfId="12" applyFont="1" applyFill="1" applyAlignment="1">
      <alignment vertical="center" wrapText="1"/>
    </xf>
    <xf numFmtId="0" fontId="22" fillId="2" borderId="0" xfId="0" applyFont="1" applyFill="1" applyAlignment="1">
      <alignment horizontal="left" vertical="center"/>
    </xf>
    <xf numFmtId="0" fontId="36" fillId="2" borderId="0" xfId="0" applyFont="1" applyFill="1" applyAlignment="1">
      <alignment horizontal="left" vertical="center"/>
    </xf>
    <xf numFmtId="0" fontId="8" fillId="2" borderId="1" xfId="9" applyFont="1" applyFill="1" applyBorder="1" applyAlignment="1">
      <alignment horizontal="left" vertical="center" indent="1"/>
    </xf>
    <xf numFmtId="0" fontId="28" fillId="2" borderId="1" xfId="9" applyFont="1" applyFill="1" applyBorder="1" applyAlignment="1">
      <alignment horizontal="justify" vertical="center" wrapText="1"/>
    </xf>
    <xf numFmtId="0" fontId="8" fillId="2" borderId="1" xfId="9" applyFont="1" applyFill="1" applyBorder="1" applyAlignment="1">
      <alignment horizontal="center" vertical="center" wrapText="1"/>
    </xf>
    <xf numFmtId="0" fontId="8" fillId="2" borderId="1" xfId="9" applyFont="1" applyFill="1" applyBorder="1" applyAlignment="1">
      <alignment horizontal="left"/>
    </xf>
    <xf numFmtId="0" fontId="28" fillId="2" borderId="1" xfId="9" applyFont="1" applyFill="1" applyBorder="1" applyAlignment="1">
      <alignment horizontal="justify" wrapText="1"/>
    </xf>
    <xf numFmtId="14" fontId="8" fillId="2" borderId="1" xfId="9" applyNumberFormat="1" applyFont="1" applyFill="1" applyBorder="1" applyAlignment="1">
      <alignment horizontal="center" wrapText="1"/>
    </xf>
    <xf numFmtId="0" fontId="8" fillId="2" borderId="1" xfId="9" applyFont="1" applyFill="1" applyBorder="1" applyAlignment="1">
      <alignment horizontal="center" wrapText="1"/>
    </xf>
    <xf numFmtId="0" fontId="22" fillId="2" borderId="1" xfId="9" applyFont="1" applyFill="1" applyBorder="1" applyAlignment="1">
      <alignment horizontal="center"/>
    </xf>
    <xf numFmtId="0" fontId="29" fillId="2" borderId="1" xfId="9" applyFont="1" applyFill="1" applyBorder="1" applyAlignment="1">
      <alignment horizontal="justify" wrapText="1"/>
    </xf>
    <xf numFmtId="165" fontId="8" fillId="2" borderId="1" xfId="9" applyNumberFormat="1" applyFont="1" applyFill="1" applyBorder="1" applyAlignment="1">
      <alignment horizontal="right" wrapText="1"/>
    </xf>
    <xf numFmtId="0" fontId="25" fillId="2" borderId="1" xfId="9" applyFont="1" applyFill="1" applyBorder="1" applyAlignment="1">
      <alignment horizontal="center"/>
    </xf>
    <xf numFmtId="0" fontId="25" fillId="2" borderId="1" xfId="9" applyFont="1" applyFill="1" applyBorder="1" applyAlignment="1">
      <alignment horizontal="justify" wrapText="1"/>
    </xf>
    <xf numFmtId="0" fontId="8" fillId="2" borderId="1" xfId="9" applyFont="1" applyFill="1" applyBorder="1" applyAlignment="1">
      <alignment horizontal="center"/>
    </xf>
    <xf numFmtId="0" fontId="8" fillId="2" borderId="1" xfId="9" applyFont="1" applyFill="1" applyBorder="1" applyAlignment="1">
      <alignment horizontal="right" wrapText="1"/>
    </xf>
    <xf numFmtId="165" fontId="24" fillId="2" borderId="1" xfId="9" applyNumberFormat="1" applyFont="1" applyFill="1" applyBorder="1" applyAlignment="1">
      <alignment horizontal="right" wrapText="1"/>
    </xf>
    <xf numFmtId="0" fontId="8" fillId="3" borderId="1" xfId="9" applyFont="1" applyFill="1" applyBorder="1" applyAlignment="1">
      <alignment horizontal="justify" wrapText="1"/>
    </xf>
    <xf numFmtId="164" fontId="8" fillId="3" borderId="1" xfId="9" applyNumberFormat="1" applyFont="1" applyFill="1" applyBorder="1" applyAlignment="1">
      <alignment horizontal="justify" wrapText="1"/>
    </xf>
    <xf numFmtId="0" fontId="24" fillId="2" borderId="0" xfId="0" applyFont="1" applyFill="1" applyAlignment="1">
      <alignment horizontal="left" vertical="center" wrapText="1"/>
    </xf>
    <xf numFmtId="0" fontId="24" fillId="2" borderId="0" xfId="0" applyFont="1" applyFill="1" applyAlignment="1">
      <alignment horizontal="left" vertical="center"/>
    </xf>
    <xf numFmtId="0" fontId="25" fillId="2" borderId="14" xfId="0" applyFont="1" applyFill="1" applyBorder="1" applyAlignment="1">
      <alignment horizontal="center"/>
    </xf>
    <xf numFmtId="0" fontId="25" fillId="2" borderId="0" xfId="10" applyFont="1" applyFill="1" applyAlignment="1">
      <alignment horizontal="left" vertical="center"/>
    </xf>
    <xf numFmtId="49" fontId="46" fillId="2" borderId="1" xfId="10" applyNumberFormat="1" applyFont="1" applyFill="1" applyBorder="1" applyAlignment="1">
      <alignment horizontal="center" vertical="center" wrapText="1"/>
    </xf>
    <xf numFmtId="49" fontId="25" fillId="2" borderId="1" xfId="10" applyNumberFormat="1" applyFont="1" applyFill="1" applyBorder="1" applyAlignment="1">
      <alignment horizontal="center" vertical="center" wrapText="1"/>
    </xf>
    <xf numFmtId="0" fontId="24" fillId="2" borderId="1" xfId="11" applyFont="1" applyFill="1" applyBorder="1" applyAlignment="1">
      <alignment horizontal="center" vertical="center" wrapText="1"/>
    </xf>
    <xf numFmtId="0" fontId="24" fillId="2" borderId="13" xfId="0" applyFont="1" applyFill="1" applyBorder="1"/>
    <xf numFmtId="0" fontId="24" fillId="2" borderId="1" xfId="10" applyFont="1" applyFill="1" applyBorder="1" applyAlignment="1">
      <alignment horizontal="center" wrapText="1"/>
    </xf>
    <xf numFmtId="1" fontId="24" fillId="2" borderId="1" xfId="10" applyNumberFormat="1" applyFont="1" applyFill="1" applyBorder="1" applyAlignment="1">
      <alignment wrapText="1"/>
    </xf>
    <xf numFmtId="164" fontId="24" fillId="2" borderId="1" xfId="10" applyNumberFormat="1" applyFont="1" applyFill="1" applyBorder="1" applyAlignment="1">
      <alignment wrapText="1"/>
    </xf>
    <xf numFmtId="0" fontId="24" fillId="2" borderId="17" xfId="0" applyFont="1" applyFill="1" applyBorder="1" applyAlignment="1">
      <alignment horizontal="center"/>
    </xf>
    <xf numFmtId="0" fontId="25" fillId="2" borderId="17" xfId="0" applyFont="1" applyFill="1" applyBorder="1" applyAlignment="1">
      <alignment horizontal="center" vertical="center" wrapText="1"/>
    </xf>
    <xf numFmtId="0" fontId="24" fillId="2" borderId="19" xfId="0" applyFont="1" applyFill="1" applyBorder="1"/>
    <xf numFmtId="164" fontId="25" fillId="2" borderId="1" xfId="0" applyNumberFormat="1" applyFont="1" applyFill="1" applyBorder="1"/>
    <xf numFmtId="0" fontId="24" fillId="2" borderId="1" xfId="0" applyFont="1" applyFill="1" applyBorder="1" applyAlignment="1">
      <alignment horizontal="left" indent="2"/>
    </xf>
    <xf numFmtId="164" fontId="24" fillId="2" borderId="1" xfId="0" applyNumberFormat="1" applyFont="1" applyFill="1" applyBorder="1"/>
    <xf numFmtId="0" fontId="24" fillId="2" borderId="1" xfId="0" applyFont="1" applyFill="1" applyBorder="1" applyAlignment="1">
      <alignment horizontal="left" vertical="center" wrapText="1"/>
    </xf>
    <xf numFmtId="1" fontId="24" fillId="2" borderId="1" xfId="0" applyNumberFormat="1" applyFont="1" applyFill="1" applyBorder="1"/>
    <xf numFmtId="0" fontId="24" fillId="2" borderId="1" xfId="0" applyFont="1" applyFill="1" applyBorder="1" applyAlignment="1">
      <alignment horizontal="left" indent="4"/>
    </xf>
    <xf numFmtId="164" fontId="24" fillId="2" borderId="1" xfId="10" applyNumberFormat="1" applyFont="1" applyFill="1" applyBorder="1" applyAlignment="1">
      <alignment horizontal="right" wrapText="1"/>
    </xf>
    <xf numFmtId="0" fontId="24" fillId="2" borderId="1" xfId="10" applyFont="1" applyFill="1" applyBorder="1" applyAlignment="1">
      <alignment horizontal="right" wrapText="1"/>
    </xf>
    <xf numFmtId="0" fontId="25" fillId="2" borderId="0" xfId="12" applyFont="1" applyFill="1" applyAlignment="1">
      <alignment horizontal="left"/>
    </xf>
    <xf numFmtId="0" fontId="24" fillId="2" borderId="0" xfId="12" applyFont="1" applyFill="1" applyAlignment="1">
      <alignment horizontal="left"/>
    </xf>
    <xf numFmtId="0" fontId="44" fillId="2" borderId="0" xfId="16" applyFont="1" applyFill="1"/>
    <xf numFmtId="0" fontId="22" fillId="2" borderId="1" xfId="0" applyFont="1" applyFill="1" applyBorder="1" applyAlignment="1">
      <alignment horizontal="center" vertical="center"/>
    </xf>
    <xf numFmtId="0" fontId="22" fillId="2" borderId="1" xfId="0" applyFont="1" applyFill="1" applyBorder="1" applyAlignment="1">
      <alignment vertical="center" wrapText="1"/>
    </xf>
    <xf numFmtId="0" fontId="22" fillId="2" borderId="1" xfId="0" applyFont="1" applyFill="1" applyBorder="1" applyAlignment="1">
      <alignment vertical="top" wrapText="1"/>
    </xf>
    <xf numFmtId="0" fontId="32" fillId="2" borderId="1" xfId="0" applyFont="1" applyFill="1" applyBorder="1" applyAlignment="1">
      <alignment horizontal="left" vertical="center"/>
    </xf>
    <xf numFmtId="0" fontId="32" fillId="2" borderId="1" xfId="0" applyFont="1" applyFill="1" applyBorder="1" applyAlignment="1">
      <alignment horizontal="center" vertical="center"/>
    </xf>
    <xf numFmtId="0" fontId="32" fillId="2" borderId="1" xfId="0" applyFont="1" applyFill="1" applyBorder="1" applyAlignment="1">
      <alignment vertical="center"/>
    </xf>
    <xf numFmtId="0" fontId="24" fillId="2" borderId="1" xfId="0" applyFont="1" applyFill="1" applyBorder="1" applyAlignment="1">
      <alignment horizontal="center" vertical="center" wrapText="1"/>
    </xf>
    <xf numFmtId="0" fontId="24" fillId="2" borderId="1" xfId="1" applyFont="1" applyFill="1" applyBorder="1" applyAlignment="1">
      <alignment horizontal="center" vertical="center"/>
    </xf>
    <xf numFmtId="0" fontId="24" fillId="2" borderId="0" xfId="0" applyFont="1" applyFill="1" applyAlignment="1">
      <alignment vertical="top"/>
    </xf>
    <xf numFmtId="0" fontId="45" fillId="2" borderId="0" xfId="1" applyFont="1" applyFill="1" applyAlignment="1">
      <alignment vertical="top"/>
    </xf>
    <xf numFmtId="0" fontId="36" fillId="2" borderId="0" xfId="0" applyFont="1" applyFill="1" applyAlignment="1">
      <alignment vertical="top"/>
    </xf>
    <xf numFmtId="0" fontId="45" fillId="2" borderId="0" xfId="0" applyFont="1" applyFill="1" applyAlignment="1">
      <alignment vertical="top"/>
    </xf>
    <xf numFmtId="0" fontId="8" fillId="2" borderId="0" xfId="0" applyFont="1" applyFill="1" applyAlignment="1">
      <alignment vertical="top"/>
    </xf>
    <xf numFmtId="0" fontId="24" fillId="2" borderId="0" xfId="1" applyFont="1" applyFill="1" applyAlignment="1">
      <alignment vertical="top"/>
    </xf>
    <xf numFmtId="0" fontId="24" fillId="2" borderId="0" xfId="1" applyFont="1" applyFill="1" applyAlignment="1">
      <alignment vertical="top" wrapText="1"/>
    </xf>
    <xf numFmtId="0" fontId="8" fillId="2" borderId="20" xfId="0" applyFont="1" applyFill="1" applyBorder="1" applyAlignment="1">
      <alignment horizontal="center" vertical="center"/>
    </xf>
    <xf numFmtId="0" fontId="8" fillId="2" borderId="17" xfId="0" applyFont="1" applyFill="1" applyBorder="1" applyAlignment="1">
      <alignment vertical="center" wrapText="1"/>
    </xf>
    <xf numFmtId="165" fontId="8" fillId="2" borderId="17" xfId="0" applyNumberFormat="1" applyFont="1" applyFill="1" applyBorder="1" applyAlignment="1">
      <alignment vertical="center" wrapText="1"/>
    </xf>
    <xf numFmtId="165" fontId="8" fillId="2" borderId="1" xfId="0" applyNumberFormat="1" applyFont="1" applyFill="1" applyBorder="1" applyAlignment="1">
      <alignment vertical="center" wrapText="1"/>
    </xf>
    <xf numFmtId="0" fontId="8" fillId="2" borderId="1" xfId="0" applyFont="1" applyFill="1" applyBorder="1" applyAlignment="1">
      <alignment horizontal="right" vertical="center" wrapText="1"/>
    </xf>
    <xf numFmtId="164" fontId="8" fillId="2" borderId="1" xfId="0" applyNumberFormat="1" applyFont="1" applyFill="1" applyBorder="1" applyAlignment="1">
      <alignment horizontal="right" vertical="center" wrapText="1"/>
    </xf>
    <xf numFmtId="0" fontId="8" fillId="2" borderId="1" xfId="0" applyFont="1" applyFill="1" applyBorder="1" applyAlignment="1">
      <alignment vertical="center"/>
    </xf>
    <xf numFmtId="165" fontId="8" fillId="2" borderId="17" xfId="0" applyNumberFormat="1" applyFont="1" applyFill="1" applyBorder="1" applyAlignment="1">
      <alignment horizontal="right" vertical="center" wrapText="1"/>
    </xf>
    <xf numFmtId="49" fontId="22" fillId="2" borderId="1" xfId="0" applyNumberFormat="1" applyFont="1" applyFill="1" applyBorder="1" applyAlignment="1">
      <alignment horizontal="center" vertical="center"/>
    </xf>
    <xf numFmtId="165" fontId="22" fillId="2" borderId="17" xfId="0" applyNumberFormat="1" applyFont="1" applyFill="1" applyBorder="1" applyAlignment="1">
      <alignment vertical="center" wrapText="1"/>
    </xf>
    <xf numFmtId="165" fontId="22" fillId="2" borderId="17" xfId="0" applyNumberFormat="1" applyFont="1" applyFill="1" applyBorder="1" applyAlignment="1">
      <alignment horizontal="right" vertical="center" wrapText="1"/>
    </xf>
    <xf numFmtId="49" fontId="8" fillId="2" borderId="1" xfId="0" applyNumberFormat="1" applyFont="1" applyFill="1" applyBorder="1" applyAlignment="1">
      <alignment horizontal="center" vertical="center"/>
    </xf>
    <xf numFmtId="164" fontId="8" fillId="2" borderId="17" xfId="0" applyNumberFormat="1" applyFont="1" applyFill="1" applyBorder="1" applyAlignment="1">
      <alignment vertical="center" wrapText="1"/>
    </xf>
    <xf numFmtId="0" fontId="8" fillId="3" borderId="1" xfId="0" applyFont="1" applyFill="1" applyBorder="1" applyAlignment="1">
      <alignment vertical="center" wrapText="1"/>
    </xf>
    <xf numFmtId="0" fontId="8" fillId="3" borderId="17" xfId="0" applyFont="1" applyFill="1" applyBorder="1" applyAlignment="1">
      <alignment vertical="center" wrapText="1"/>
    </xf>
    <xf numFmtId="0" fontId="8" fillId="2" borderId="23" xfId="0" applyFont="1" applyFill="1" applyBorder="1" applyAlignment="1">
      <alignment horizontal="right" vertical="top"/>
    </xf>
    <xf numFmtId="0" fontId="8" fillId="2" borderId="0" xfId="0" applyFont="1" applyFill="1" applyAlignment="1">
      <alignment horizontal="right" vertical="top"/>
    </xf>
    <xf numFmtId="0" fontId="24" fillId="3" borderId="1" xfId="0" applyFont="1" applyFill="1" applyBorder="1" applyAlignment="1">
      <alignment horizontal="right" vertical="center" wrapText="1"/>
    </xf>
    <xf numFmtId="10" fontId="24" fillId="3" borderId="1" xfId="13" applyNumberFormat="1" applyFont="1" applyFill="1" applyBorder="1" applyAlignment="1">
      <alignment horizontal="right"/>
    </xf>
    <xf numFmtId="0" fontId="24" fillId="2" borderId="18" xfId="12" applyFont="1" applyFill="1" applyBorder="1" applyAlignment="1">
      <alignment horizontal="center" vertical="center" wrapText="1"/>
    </xf>
    <xf numFmtId="0" fontId="24" fillId="2" borderId="19" xfId="12" applyFont="1" applyFill="1" applyBorder="1" applyAlignment="1">
      <alignment vertical="center" wrapText="1"/>
    </xf>
    <xf numFmtId="0" fontId="24" fillId="2" borderId="1" xfId="12" applyFont="1" applyFill="1" applyBorder="1" applyAlignment="1">
      <alignment horizontal="center" vertical="center" wrapText="1"/>
    </xf>
    <xf numFmtId="0" fontId="24" fillId="2" borderId="1" xfId="12" applyFont="1" applyFill="1" applyBorder="1" applyAlignment="1">
      <alignment wrapText="1"/>
    </xf>
    <xf numFmtId="0" fontId="22" fillId="2" borderId="19" xfId="12" applyFont="1" applyFill="1" applyBorder="1" applyAlignment="1">
      <alignment vertical="center" wrapText="1"/>
    </xf>
    <xf numFmtId="2" fontId="24" fillId="2" borderId="19" xfId="12" applyNumberFormat="1" applyFont="1" applyFill="1" applyBorder="1" applyAlignment="1">
      <alignment horizontal="center" vertical="center" wrapText="1"/>
    </xf>
    <xf numFmtId="2" fontId="24" fillId="2" borderId="1" xfId="12" applyNumberFormat="1" applyFont="1" applyFill="1" applyBorder="1" applyAlignment="1">
      <alignment horizontal="center" vertical="center" wrapText="1"/>
    </xf>
    <xf numFmtId="0" fontId="8" fillId="2" borderId="1" xfId="12" applyFont="1" applyFill="1" applyBorder="1" applyAlignment="1">
      <alignment horizontal="left" indent="1"/>
    </xf>
    <xf numFmtId="0" fontId="8" fillId="2" borderId="19" xfId="12" applyFont="1" applyFill="1" applyBorder="1" applyAlignment="1">
      <alignment horizontal="left" indent="1"/>
    </xf>
    <xf numFmtId="0" fontId="24" fillId="6" borderId="19" xfId="12" applyFont="1" applyFill="1" applyBorder="1" applyAlignment="1">
      <alignment horizontal="center" vertical="center" wrapText="1"/>
    </xf>
    <xf numFmtId="165" fontId="24" fillId="2" borderId="19" xfId="12" applyNumberFormat="1" applyFont="1" applyFill="1" applyBorder="1" applyAlignment="1">
      <alignment horizontal="right" vertical="center" wrapText="1"/>
    </xf>
    <xf numFmtId="165" fontId="24" fillId="0" borderId="1" xfId="0" applyNumberFormat="1" applyFont="1" applyBorder="1" applyAlignment="1">
      <alignment horizontal="right" vertical="center"/>
    </xf>
    <xf numFmtId="0" fontId="24" fillId="2" borderId="0" xfId="12" applyFont="1" applyFill="1" applyAlignment="1">
      <alignment horizontal="center" vertical="center" wrapText="1"/>
    </xf>
    <xf numFmtId="0" fontId="48" fillId="2" borderId="0" xfId="12" applyFont="1" applyFill="1" applyAlignment="1">
      <alignment horizontal="left"/>
    </xf>
    <xf numFmtId="0" fontId="8" fillId="2" borderId="1" xfId="12" applyFont="1" applyFill="1" applyBorder="1" applyAlignment="1">
      <alignment horizontal="center"/>
    </xf>
    <xf numFmtId="0" fontId="8" fillId="2" borderId="1" xfId="12" applyFont="1" applyFill="1" applyBorder="1" applyAlignment="1">
      <alignment horizontal="center" vertical="center" wrapText="1"/>
    </xf>
    <xf numFmtId="0" fontId="8" fillId="2" borderId="14" xfId="12" applyFont="1" applyFill="1" applyBorder="1" applyAlignment="1">
      <alignment vertical="center"/>
    </xf>
    <xf numFmtId="0" fontId="8" fillId="2" borderId="14" xfId="12" applyFont="1" applyFill="1" applyBorder="1" applyAlignment="1">
      <alignment vertical="center" wrapText="1"/>
    </xf>
    <xf numFmtId="0" fontId="32" fillId="2" borderId="1" xfId="12" applyFont="1" applyFill="1" applyBorder="1" applyAlignment="1">
      <alignment vertical="center" wrapText="1"/>
    </xf>
    <xf numFmtId="0" fontId="32" fillId="2" borderId="1" xfId="12" applyFont="1" applyFill="1" applyBorder="1" applyAlignment="1">
      <alignment horizontal="center" vertical="center" wrapText="1"/>
    </xf>
    <xf numFmtId="0" fontId="8" fillId="2" borderId="1" xfId="12" applyFont="1" applyFill="1" applyBorder="1" applyAlignment="1">
      <alignment horizontal="left" vertical="center" wrapText="1"/>
    </xf>
    <xf numFmtId="0" fontId="8" fillId="0" borderId="1" xfId="12" applyFont="1" applyBorder="1" applyAlignment="1">
      <alignment horizontal="left" vertical="center" wrapText="1"/>
    </xf>
    <xf numFmtId="0" fontId="32" fillId="0" borderId="1" xfId="12" applyFont="1" applyBorder="1" applyAlignment="1">
      <alignment vertical="center" wrapText="1"/>
    </xf>
    <xf numFmtId="0" fontId="32" fillId="0" borderId="1" xfId="12" applyFont="1" applyBorder="1" applyAlignment="1">
      <alignment horizontal="center" vertical="center" wrapText="1"/>
    </xf>
    <xf numFmtId="0" fontId="8" fillId="2" borderId="1" xfId="12" applyFont="1" applyFill="1" applyBorder="1" applyAlignment="1">
      <alignment vertical="center"/>
    </xf>
    <xf numFmtId="0" fontId="8" fillId="2" borderId="19" xfId="12" applyFont="1" applyFill="1" applyBorder="1" applyAlignment="1">
      <alignment horizontal="center" vertical="center" wrapText="1"/>
    </xf>
    <xf numFmtId="0" fontId="32" fillId="2" borderId="1" xfId="12" applyFont="1" applyFill="1" applyBorder="1"/>
    <xf numFmtId="0" fontId="32" fillId="2" borderId="1" xfId="12" applyFont="1" applyFill="1" applyBorder="1" applyAlignment="1">
      <alignment horizontal="center" vertical="center"/>
    </xf>
    <xf numFmtId="0" fontId="32" fillId="2" borderId="0" xfId="12" applyFont="1" applyFill="1" applyAlignment="1">
      <alignment horizontal="center" vertical="center"/>
    </xf>
    <xf numFmtId="0" fontId="32" fillId="2" borderId="0" xfId="12" applyFont="1" applyFill="1"/>
    <xf numFmtId="0" fontId="8" fillId="0" borderId="19" xfId="12" applyFont="1" applyBorder="1" applyAlignment="1">
      <alignment vertical="center" wrapText="1"/>
    </xf>
    <xf numFmtId="0" fontId="49" fillId="2" borderId="0" xfId="12" applyFont="1" applyFill="1"/>
    <xf numFmtId="0" fontId="49" fillId="2" borderId="1" xfId="12" applyFont="1" applyFill="1" applyBorder="1" applyAlignment="1">
      <alignment horizontal="center"/>
    </xf>
    <xf numFmtId="0" fontId="49" fillId="0" borderId="1" xfId="12" applyFont="1" applyBorder="1" applyAlignment="1">
      <alignment horizontal="center"/>
    </xf>
    <xf numFmtId="0" fontId="49" fillId="2" borderId="19" xfId="12" applyFont="1" applyFill="1" applyBorder="1" applyAlignment="1">
      <alignment horizontal="center" vertical="center" wrapText="1"/>
    </xf>
    <xf numFmtId="0" fontId="49" fillId="0" borderId="18" xfId="12" applyFont="1" applyBorder="1" applyAlignment="1">
      <alignment horizontal="center" vertical="center" wrapText="1"/>
    </xf>
    <xf numFmtId="0" fontId="49" fillId="2" borderId="18" xfId="12" applyFont="1" applyFill="1" applyBorder="1" applyAlignment="1">
      <alignment horizontal="center" vertical="center" wrapText="1"/>
    </xf>
    <xf numFmtId="0" fontId="50" fillId="2" borderId="1" xfId="12" applyFont="1" applyFill="1" applyBorder="1" applyAlignment="1">
      <alignment horizontal="center"/>
    </xf>
    <xf numFmtId="0" fontId="49" fillId="2" borderId="1" xfId="12" applyFont="1" applyFill="1" applyBorder="1"/>
    <xf numFmtId="0" fontId="49" fillId="0" borderId="0" xfId="12" applyFont="1"/>
    <xf numFmtId="0" fontId="8" fillId="2" borderId="1" xfId="12" applyFont="1" applyFill="1" applyBorder="1" applyAlignment="1">
      <alignment horizontal="center" vertical="center"/>
    </xf>
    <xf numFmtId="0" fontId="8" fillId="2" borderId="14" xfId="12" applyFont="1" applyFill="1" applyBorder="1" applyAlignment="1">
      <alignment horizontal="center" vertical="center"/>
    </xf>
    <xf numFmtId="0" fontId="8" fillId="0" borderId="14" xfId="12" applyFont="1" applyBorder="1" applyAlignment="1">
      <alignment horizontal="center" vertical="center"/>
    </xf>
    <xf numFmtId="0" fontId="8" fillId="2" borderId="18" xfId="12" applyFont="1" applyFill="1" applyBorder="1" applyAlignment="1">
      <alignment vertical="center" wrapText="1"/>
    </xf>
    <xf numFmtId="0" fontId="8" fillId="2" borderId="17" xfId="12" applyFont="1" applyFill="1" applyBorder="1" applyAlignment="1">
      <alignment horizontal="center" vertical="center" wrapText="1"/>
    </xf>
    <xf numFmtId="0" fontId="24" fillId="0" borderId="13" xfId="12" applyFont="1" applyBorder="1" applyAlignment="1">
      <alignment horizontal="center" vertical="center" wrapText="1"/>
    </xf>
    <xf numFmtId="0" fontId="36" fillId="2" borderId="19" xfId="12" applyFont="1" applyFill="1" applyBorder="1"/>
    <xf numFmtId="0" fontId="8" fillId="2" borderId="1" xfId="12" applyFont="1" applyFill="1" applyBorder="1"/>
    <xf numFmtId="2" fontId="8" fillId="2" borderId="1" xfId="12" applyNumberFormat="1" applyFont="1" applyFill="1" applyBorder="1" applyAlignment="1">
      <alignment vertical="center"/>
    </xf>
    <xf numFmtId="2" fontId="8" fillId="0" borderId="1" xfId="12" applyNumberFormat="1" applyFont="1" applyBorder="1"/>
    <xf numFmtId="2" fontId="8" fillId="2" borderId="1" xfId="12" applyNumberFormat="1" applyFont="1" applyFill="1" applyBorder="1"/>
    <xf numFmtId="0" fontId="22" fillId="2" borderId="1" xfId="12" applyFont="1" applyFill="1" applyBorder="1"/>
    <xf numFmtId="10" fontId="22" fillId="2" borderId="1" xfId="12" applyNumberFormat="1" applyFont="1" applyFill="1" applyBorder="1"/>
    <xf numFmtId="0" fontId="24" fillId="0" borderId="0" xfId="12" applyFont="1" applyAlignment="1">
      <alignment vertical="center" wrapText="1"/>
    </xf>
    <xf numFmtId="0" fontId="24" fillId="0" borderId="17" xfId="12" applyFont="1" applyBorder="1" applyAlignment="1">
      <alignment horizontal="center" vertical="center" wrapText="1"/>
    </xf>
    <xf numFmtId="0" fontId="24" fillId="2" borderId="4" xfId="12" applyFont="1" applyFill="1" applyBorder="1" applyAlignment="1">
      <alignment horizontal="center" vertical="center" wrapText="1"/>
    </xf>
    <xf numFmtId="0" fontId="24" fillId="2" borderId="49" xfId="12" applyFont="1" applyFill="1" applyBorder="1" applyAlignment="1">
      <alignment vertical="center" wrapText="1"/>
    </xf>
    <xf numFmtId="0" fontId="24" fillId="2" borderId="26" xfId="12" applyFont="1" applyFill="1" applyBorder="1" applyAlignment="1">
      <alignment horizontal="center" vertical="center" wrapText="1"/>
    </xf>
    <xf numFmtId="0" fontId="24" fillId="2" borderId="23" xfId="12" applyFont="1" applyFill="1" applyBorder="1" applyAlignment="1">
      <alignment vertical="center" wrapText="1"/>
    </xf>
    <xf numFmtId="0" fontId="24" fillId="8" borderId="0" xfId="12" applyFont="1" applyFill="1" applyAlignment="1">
      <alignment vertical="center" wrapText="1"/>
    </xf>
    <xf numFmtId="0" fontId="24" fillId="2" borderId="12" xfId="12" applyFont="1" applyFill="1" applyBorder="1" applyAlignment="1">
      <alignment horizontal="center" vertical="center" wrapText="1"/>
    </xf>
    <xf numFmtId="0" fontId="24" fillId="2" borderId="11" xfId="12" applyFont="1" applyFill="1" applyBorder="1" applyAlignment="1">
      <alignment vertical="center" wrapText="1"/>
    </xf>
    <xf numFmtId="0" fontId="24" fillId="2" borderId="1" xfId="12" applyFont="1" applyFill="1" applyBorder="1" applyAlignment="1">
      <alignment vertical="center" wrapText="1"/>
    </xf>
    <xf numFmtId="0" fontId="8" fillId="2" borderId="1" xfId="12" applyFont="1" applyFill="1" applyBorder="1" applyAlignment="1">
      <alignment vertical="center" wrapText="1"/>
    </xf>
    <xf numFmtId="0" fontId="47" fillId="2" borderId="1" xfId="12" applyFont="1" applyFill="1" applyBorder="1" applyAlignment="1">
      <alignment horizontal="left" vertical="center" wrapText="1"/>
    </xf>
    <xf numFmtId="0" fontId="24" fillId="2" borderId="0" xfId="12" quotePrefix="1" applyFont="1" applyFill="1" applyAlignment="1">
      <alignment vertical="center" wrapText="1"/>
    </xf>
    <xf numFmtId="0" fontId="24" fillId="2" borderId="1" xfId="12" applyFont="1" applyFill="1" applyBorder="1" applyAlignment="1">
      <alignment horizontal="left" vertical="center" wrapText="1" indent="1"/>
    </xf>
    <xf numFmtId="0" fontId="24" fillId="2" borderId="1" xfId="12" applyFont="1" applyFill="1" applyBorder="1" applyAlignment="1">
      <alignment horizontal="left" vertical="center" wrapText="1" indent="3"/>
    </xf>
    <xf numFmtId="0" fontId="24" fillId="2" borderId="1" xfId="12" applyFont="1" applyFill="1" applyBorder="1" applyAlignment="1">
      <alignment horizontal="left" vertical="center" wrapText="1" indent="4"/>
    </xf>
    <xf numFmtId="0" fontId="24" fillId="2" borderId="1" xfId="12" applyFont="1" applyFill="1" applyBorder="1" applyAlignment="1">
      <alignment horizontal="left" vertical="center" wrapText="1" indent="5"/>
    </xf>
    <xf numFmtId="0" fontId="8" fillId="0" borderId="1" xfId="12" applyFont="1" applyBorder="1" applyAlignment="1">
      <alignment vertical="center" wrapText="1"/>
    </xf>
    <xf numFmtId="9" fontId="24" fillId="0" borderId="1" xfId="12" applyNumberFormat="1" applyFont="1" applyBorder="1" applyAlignment="1">
      <alignment vertical="center" wrapText="1"/>
    </xf>
    <xf numFmtId="0" fontId="24" fillId="6" borderId="1" xfId="12" applyFont="1" applyFill="1" applyBorder="1" applyAlignment="1">
      <alignment vertical="center" wrapText="1"/>
    </xf>
    <xf numFmtId="9" fontId="24" fillId="2" borderId="1" xfId="13" applyFont="1" applyFill="1" applyBorder="1" applyAlignment="1">
      <alignment horizontal="center" vertical="center" wrapText="1"/>
    </xf>
    <xf numFmtId="9" fontId="24" fillId="2" borderId="1" xfId="12" applyNumberFormat="1" applyFont="1" applyFill="1" applyBorder="1" applyAlignment="1">
      <alignment vertical="center" wrapText="1"/>
    </xf>
    <xf numFmtId="9" fontId="24" fillId="2" borderId="1" xfId="0" applyNumberFormat="1" applyFont="1" applyFill="1" applyBorder="1" applyAlignment="1">
      <alignment horizontal="center" vertical="center" wrapText="1"/>
    </xf>
    <xf numFmtId="9" fontId="24" fillId="2" borderId="0" xfId="13" applyFont="1" applyFill="1" applyAlignment="1">
      <alignment horizontal="center" vertical="center" wrapText="1"/>
    </xf>
    <xf numFmtId="0" fontId="8" fillId="2" borderId="1" xfId="12" applyFont="1" applyFill="1" applyBorder="1" applyAlignment="1">
      <alignment horizontal="left" vertical="center" wrapText="1" indent="5"/>
    </xf>
    <xf numFmtId="0" fontId="24" fillId="2" borderId="1" xfId="12" applyFont="1" applyFill="1" applyBorder="1" applyAlignment="1">
      <alignment horizontal="left" vertical="center" wrapText="1" indent="2"/>
    </xf>
    <xf numFmtId="0" fontId="8" fillId="2" borderId="0" xfId="12" applyFont="1" applyFill="1" applyAlignment="1">
      <alignment vertical="center" wrapText="1"/>
    </xf>
    <xf numFmtId="0" fontId="8" fillId="2" borderId="23" xfId="12" applyFont="1" applyFill="1" applyBorder="1" applyAlignment="1">
      <alignment horizontal="center" vertical="center" wrapText="1"/>
    </xf>
    <xf numFmtId="0" fontId="8" fillId="2" borderId="12" xfId="12" applyFont="1" applyFill="1" applyBorder="1" applyAlignment="1">
      <alignment horizontal="center" vertical="center" wrapText="1"/>
    </xf>
    <xf numFmtId="0" fontId="22" fillId="0" borderId="1" xfId="12" applyFont="1" applyBorder="1" applyAlignment="1">
      <alignment horizontal="left" vertical="center" wrapText="1" indent="2"/>
    </xf>
    <xf numFmtId="0" fontId="8" fillId="0" borderId="1" xfId="12" applyFont="1" applyBorder="1" applyAlignment="1">
      <alignment horizontal="left" vertical="center" wrapText="1" indent="1"/>
    </xf>
    <xf numFmtId="0" fontId="8" fillId="0" borderId="0" xfId="12" applyFont="1" applyAlignment="1">
      <alignment vertical="center" wrapText="1"/>
    </xf>
    <xf numFmtId="0" fontId="8" fillId="3" borderId="13" xfId="12" applyFont="1" applyFill="1" applyBorder="1" applyAlignment="1">
      <alignment horizontal="center" vertical="center" wrapText="1"/>
    </xf>
    <xf numFmtId="0" fontId="22" fillId="3" borderId="16" xfId="12" applyFont="1" applyFill="1" applyBorder="1" applyAlignment="1">
      <alignment horizontal="left" vertical="center" wrapText="1"/>
    </xf>
    <xf numFmtId="0" fontId="8" fillId="3" borderId="16" xfId="12" applyFont="1" applyFill="1" applyBorder="1" applyAlignment="1">
      <alignment horizontal="left" vertical="center" wrapText="1"/>
    </xf>
    <xf numFmtId="0" fontId="8" fillId="3" borderId="21" xfId="12" applyFont="1" applyFill="1" applyBorder="1" applyAlignment="1">
      <alignment vertical="center" wrapText="1"/>
    </xf>
    <xf numFmtId="0" fontId="8" fillId="3" borderId="22" xfId="12" applyFont="1" applyFill="1" applyBorder="1" applyAlignment="1">
      <alignment vertical="center" wrapText="1"/>
    </xf>
    <xf numFmtId="0" fontId="8" fillId="2" borderId="13" xfId="12" applyFont="1" applyFill="1" applyBorder="1" applyAlignment="1">
      <alignment horizontal="left" vertical="center" wrapText="1" indent="1"/>
    </xf>
    <xf numFmtId="0" fontId="8" fillId="0" borderId="1" xfId="12" applyFont="1" applyBorder="1" applyAlignment="1">
      <alignment horizontal="left" vertical="center" wrapText="1" indent="5"/>
    </xf>
    <xf numFmtId="0" fontId="8" fillId="6" borderId="13" xfId="12" applyFont="1" applyFill="1" applyBorder="1" applyAlignment="1">
      <alignment horizontal="left" vertical="center" wrapText="1" indent="1"/>
    </xf>
    <xf numFmtId="0" fontId="22" fillId="0" borderId="1" xfId="12" applyFont="1" applyBorder="1" applyAlignment="1">
      <alignment vertical="center" wrapText="1"/>
    </xf>
    <xf numFmtId="0" fontId="8" fillId="0" borderId="13" xfId="12" applyFont="1" applyBorder="1" applyAlignment="1">
      <alignment horizontal="left" vertical="center" wrapText="1" indent="1"/>
    </xf>
    <xf numFmtId="0" fontId="8" fillId="3" borderId="24" xfId="12" applyFont="1" applyFill="1" applyBorder="1" applyAlignment="1">
      <alignment vertical="center" wrapText="1"/>
    </xf>
    <xf numFmtId="0" fontId="8" fillId="3" borderId="11" xfId="12" applyFont="1" applyFill="1" applyBorder="1" applyAlignment="1">
      <alignment vertical="center" wrapText="1"/>
    </xf>
    <xf numFmtId="0" fontId="8" fillId="6" borderId="1" xfId="12" applyFont="1" applyFill="1" applyBorder="1" applyAlignment="1">
      <alignment vertical="center" wrapText="1"/>
    </xf>
    <xf numFmtId="0" fontId="8" fillId="3" borderId="16" xfId="12" applyFont="1" applyFill="1" applyBorder="1" applyAlignment="1">
      <alignment vertical="center" wrapText="1"/>
    </xf>
    <xf numFmtId="0" fontId="8" fillId="3" borderId="17" xfId="12" applyFont="1" applyFill="1" applyBorder="1" applyAlignment="1">
      <alignment vertical="center" wrapText="1"/>
    </xf>
    <xf numFmtId="0" fontId="22" fillId="0" borderId="0" xfId="12" applyFont="1" applyAlignment="1">
      <alignment vertical="center" wrapText="1"/>
    </xf>
    <xf numFmtId="0" fontId="8" fillId="0" borderId="0" xfId="12" applyFont="1" applyAlignment="1">
      <alignment horizontal="left" vertical="center" wrapText="1" indent="1"/>
    </xf>
    <xf numFmtId="0" fontId="8" fillId="2" borderId="0" xfId="12" applyFont="1" applyFill="1" applyAlignment="1">
      <alignment horizontal="left" vertical="center" wrapText="1" indent="1"/>
    </xf>
    <xf numFmtId="0" fontId="22" fillId="0" borderId="1" xfId="12" applyFont="1" applyBorder="1" applyAlignment="1">
      <alignment horizontal="left" vertical="center" wrapText="1" indent="3"/>
    </xf>
    <xf numFmtId="0" fontId="8" fillId="0" borderId="1" xfId="12" applyFont="1" applyBorder="1" applyAlignment="1">
      <alignment horizontal="left" vertical="center" wrapText="1" indent="6"/>
    </xf>
    <xf numFmtId="0" fontId="22" fillId="2" borderId="13" xfId="12" applyFont="1" applyFill="1" applyBorder="1" applyAlignment="1">
      <alignment horizontal="center" vertical="center" wrapText="1"/>
    </xf>
    <xf numFmtId="0" fontId="22" fillId="2" borderId="16" xfId="12" applyFont="1" applyFill="1" applyBorder="1" applyAlignment="1">
      <alignment horizontal="center" vertical="center" wrapText="1"/>
    </xf>
    <xf numFmtId="0" fontId="22" fillId="2" borderId="17" xfId="12" applyFont="1" applyFill="1" applyBorder="1" applyAlignment="1">
      <alignment horizontal="center" vertical="center" wrapText="1"/>
    </xf>
    <xf numFmtId="0" fontId="22" fillId="2" borderId="1" xfId="12" applyFont="1" applyFill="1" applyBorder="1" applyAlignment="1">
      <alignment wrapText="1"/>
    </xf>
    <xf numFmtId="0" fontId="25" fillId="2" borderId="0" xfId="12" applyFont="1" applyFill="1"/>
    <xf numFmtId="0" fontId="24" fillId="0" borderId="1" xfId="12" applyFont="1" applyBorder="1"/>
    <xf numFmtId="0" fontId="24" fillId="2" borderId="1" xfId="12" applyFont="1" applyFill="1" applyBorder="1" applyAlignment="1">
      <alignment horizontal="left" indent="2"/>
    </xf>
    <xf numFmtId="0" fontId="24" fillId="3" borderId="1" xfId="15" quotePrefix="1" applyFont="1" applyFill="1" applyBorder="1" applyAlignment="1">
      <alignment horizontal="left" vertical="center" wrapText="1" indent="1"/>
    </xf>
    <xf numFmtId="0" fontId="8" fillId="3" borderId="1" xfId="12" applyFont="1" applyFill="1" applyBorder="1"/>
    <xf numFmtId="0" fontId="25" fillId="2" borderId="0" xfId="15" applyFont="1" applyFill="1" applyAlignment="1">
      <alignment horizontal="left" vertical="center" indent="1"/>
    </xf>
    <xf numFmtId="0" fontId="25" fillId="2" borderId="0" xfId="15" applyFont="1" applyFill="1" applyAlignment="1">
      <alignment vertical="center" wrapText="1"/>
    </xf>
    <xf numFmtId="0" fontId="22" fillId="2" borderId="0" xfId="15" applyFont="1" applyFill="1" applyAlignment="1">
      <alignment vertical="center"/>
    </xf>
    <xf numFmtId="9" fontId="25" fillId="2" borderId="19" xfId="19" applyNumberFormat="1" applyFont="1" applyFill="1" applyBorder="1" applyAlignment="1">
      <alignment horizontal="center" vertical="center" wrapText="1"/>
    </xf>
    <xf numFmtId="0" fontId="25" fillId="2" borderId="11" xfId="19" applyFont="1" applyFill="1" applyBorder="1" applyAlignment="1">
      <alignment horizontal="center" vertical="center" wrapText="1"/>
    </xf>
    <xf numFmtId="49" fontId="24" fillId="2" borderId="1" xfId="18" applyNumberFormat="1" applyFont="1" applyFill="1" applyBorder="1" applyAlignment="1">
      <alignment horizontal="center" vertical="center"/>
    </xf>
    <xf numFmtId="0" fontId="24" fillId="2" borderId="1" xfId="15" quotePrefix="1" applyFont="1" applyFill="1" applyBorder="1" applyAlignment="1">
      <alignment horizontal="left" vertical="center" wrapText="1" indent="1"/>
    </xf>
    <xf numFmtId="0" fontId="25" fillId="2" borderId="1" xfId="15" quotePrefix="1" applyFont="1" applyFill="1" applyBorder="1" applyAlignment="1">
      <alignment horizontal="left" vertical="center" wrapText="1" indent="1"/>
    </xf>
    <xf numFmtId="0" fontId="3" fillId="2" borderId="0" xfId="0" applyFont="1" applyFill="1"/>
    <xf numFmtId="0" fontId="17" fillId="2" borderId="0" xfId="4" applyFont="1" applyFill="1">
      <alignment vertical="center"/>
    </xf>
    <xf numFmtId="0" fontId="18" fillId="2" borderId="0" xfId="0" applyFont="1" applyFill="1" applyAlignment="1">
      <alignment vertical="top"/>
    </xf>
    <xf numFmtId="0" fontId="18" fillId="2" borderId="0" xfId="0" applyFont="1" applyFill="1" applyAlignment="1">
      <alignment horizontal="left" vertical="top" wrapText="1"/>
    </xf>
    <xf numFmtId="0" fontId="17" fillId="2" borderId="0" xfId="4" applyFont="1" applyFill="1" applyAlignment="1">
      <alignment vertical="center" wrapText="1"/>
    </xf>
    <xf numFmtId="0" fontId="18" fillId="2" borderId="0" xfId="0" applyFont="1" applyFill="1"/>
    <xf numFmtId="0" fontId="6" fillId="2" borderId="0" xfId="2" applyFill="1" applyBorder="1" applyAlignment="1">
      <alignment horizontal="left" vertical="center"/>
    </xf>
    <xf numFmtId="0" fontId="17" fillId="2" borderId="0" xfId="1" applyFont="1" applyFill="1">
      <alignment vertical="center"/>
    </xf>
    <xf numFmtId="0" fontId="3" fillId="2" borderId="1" xfId="0" applyFont="1" applyFill="1" applyBorder="1" applyAlignment="1">
      <alignment horizontal="center"/>
    </xf>
    <xf numFmtId="0" fontId="17" fillId="2" borderId="1" xfId="4" applyFont="1" applyFill="1" applyBorder="1" applyAlignment="1">
      <alignment horizontal="center" vertical="center"/>
    </xf>
    <xf numFmtId="0" fontId="17" fillId="2" borderId="1" xfId="4" quotePrefix="1" applyFont="1" applyFill="1" applyBorder="1" applyAlignment="1">
      <alignment horizontal="center" vertical="center"/>
    </xf>
    <xf numFmtId="0" fontId="3" fillId="2" borderId="1" xfId="0" applyFont="1" applyFill="1" applyBorder="1" applyAlignment="1">
      <alignment horizontal="center" vertical="center"/>
    </xf>
    <xf numFmtId="0" fontId="17" fillId="2" borderId="1" xfId="4" applyFont="1" applyFill="1" applyBorder="1" applyAlignment="1">
      <alignment horizontal="center" vertical="center" wrapText="1"/>
    </xf>
    <xf numFmtId="0" fontId="17" fillId="2" borderId="1" xfId="4" applyFont="1" applyFill="1" applyBorder="1" applyAlignment="1">
      <alignment horizontal="left"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4" xfId="0" applyFont="1" applyFill="1" applyBorder="1" applyAlignment="1">
      <alignment horizontal="center" vertical="center" wrapText="1"/>
    </xf>
    <xf numFmtId="0" fontId="20" fillId="2" borderId="0" xfId="0" applyFont="1" applyFill="1" applyAlignment="1">
      <alignment horizontal="left" vertical="center"/>
    </xf>
    <xf numFmtId="0" fontId="3" fillId="2" borderId="1" xfId="0" applyFont="1" applyFill="1" applyBorder="1"/>
    <xf numFmtId="0" fontId="20" fillId="2" borderId="1" xfId="0" applyFont="1" applyFill="1" applyBorder="1" applyAlignment="1">
      <alignment horizontal="center" vertical="center" wrapText="1"/>
    </xf>
    <xf numFmtId="0" fontId="3" fillId="2" borderId="13" xfId="0" applyFont="1" applyFill="1" applyBorder="1" applyAlignment="1">
      <alignment horizontal="center"/>
    </xf>
    <xf numFmtId="0" fontId="19" fillId="2" borderId="17" xfId="0" applyFont="1" applyFill="1" applyBorder="1" applyAlignment="1">
      <alignment vertical="center" wrapText="1"/>
    </xf>
    <xf numFmtId="0" fontId="3" fillId="2" borderId="1" xfId="0" applyFont="1" applyFill="1" applyBorder="1" applyAlignment="1">
      <alignment wrapText="1"/>
    </xf>
    <xf numFmtId="0" fontId="17" fillId="2" borderId="1" xfId="0" applyFont="1" applyFill="1" applyBorder="1" applyAlignment="1">
      <alignment vertical="center" wrapText="1"/>
    </xf>
    <xf numFmtId="0" fontId="18" fillId="2" borderId="0" xfId="0" applyFont="1" applyFill="1" applyAlignment="1">
      <alignment vertical="center"/>
    </xf>
    <xf numFmtId="0" fontId="3" fillId="2" borderId="0" xfId="0" applyFont="1" applyFill="1" applyAlignment="1">
      <alignment vertical="center"/>
    </xf>
    <xf numFmtId="0" fontId="3" fillId="2" borderId="0" xfId="0" applyFont="1" applyFill="1" applyAlignment="1">
      <alignment horizontal="center"/>
    </xf>
    <xf numFmtId="0" fontId="3" fillId="2" borderId="1" xfId="0" applyFont="1" applyFill="1" applyBorder="1" applyAlignment="1">
      <alignment horizontal="justify" vertical="center" wrapText="1"/>
    </xf>
    <xf numFmtId="0" fontId="17" fillId="2" borderId="1" xfId="0" applyFont="1" applyFill="1" applyBorder="1" applyAlignment="1">
      <alignment horizontal="center" vertical="center"/>
    </xf>
    <xf numFmtId="0" fontId="17" fillId="2" borderId="1" xfId="0" applyFont="1" applyFill="1" applyBorder="1" applyAlignment="1">
      <alignment horizontal="justify" vertical="center" wrapText="1"/>
    </xf>
    <xf numFmtId="0" fontId="3" fillId="2" borderId="1" xfId="0" applyFont="1" applyFill="1" applyBorder="1" applyAlignment="1">
      <alignment horizontal="left" vertical="center" wrapText="1"/>
    </xf>
    <xf numFmtId="0" fontId="21" fillId="2" borderId="0" xfId="0" applyFont="1" applyFill="1"/>
    <xf numFmtId="0" fontId="21" fillId="2" borderId="23" xfId="0" applyFont="1" applyFill="1" applyBorder="1"/>
    <xf numFmtId="0" fontId="3" fillId="2" borderId="0" xfId="0" applyFont="1" applyFill="1" applyAlignment="1">
      <alignment horizontal="left"/>
    </xf>
    <xf numFmtId="0" fontId="3" fillId="2" borderId="1" xfId="0" applyFont="1" applyFill="1" applyBorder="1" applyAlignment="1">
      <alignment horizontal="left" wrapText="1"/>
    </xf>
    <xf numFmtId="0" fontId="3" fillId="2" borderId="0" xfId="0" applyFont="1" applyFill="1" applyAlignment="1">
      <alignment horizontal="left" wrapText="1"/>
    </xf>
    <xf numFmtId="2" fontId="3" fillId="2" borderId="1" xfId="0" applyNumberFormat="1" applyFont="1" applyFill="1" applyBorder="1" applyAlignment="1">
      <alignment horizontal="center" vertical="center"/>
    </xf>
    <xf numFmtId="0" fontId="3" fillId="2" borderId="1" xfId="0" applyFont="1" applyFill="1" applyBorder="1" applyAlignment="1">
      <alignment vertical="center"/>
    </xf>
    <xf numFmtId="0" fontId="3" fillId="2" borderId="0" xfId="0" applyFont="1" applyFill="1" applyAlignment="1">
      <alignment horizontal="left" vertical="center"/>
    </xf>
    <xf numFmtId="0" fontId="23" fillId="2" borderId="0" xfId="0" applyFont="1" applyFill="1" applyAlignment="1">
      <alignment vertical="center" wrapText="1"/>
    </xf>
    <xf numFmtId="0" fontId="3" fillId="2" borderId="0" xfId="0" applyFont="1" applyFill="1" applyAlignment="1">
      <alignment vertical="center" wrapText="1"/>
    </xf>
    <xf numFmtId="0" fontId="18" fillId="2" borderId="0" xfId="0" applyFont="1" applyFill="1" applyAlignment="1">
      <alignment horizontal="center"/>
    </xf>
    <xf numFmtId="0" fontId="18" fillId="2" borderId="1" xfId="0" applyFont="1" applyFill="1" applyBorder="1" applyAlignment="1">
      <alignment horizontal="center"/>
    </xf>
    <xf numFmtId="0" fontId="18" fillId="2" borderId="1" xfId="0" applyFont="1" applyFill="1" applyBorder="1" applyAlignment="1">
      <alignment horizontal="center" vertical="center"/>
    </xf>
    <xf numFmtId="0" fontId="20" fillId="2" borderId="1" xfId="0" applyFont="1" applyFill="1" applyBorder="1" applyAlignment="1">
      <alignment horizontal="left" vertical="center" wrapText="1"/>
    </xf>
    <xf numFmtId="0" fontId="18" fillId="2" borderId="14" xfId="0" applyFont="1" applyFill="1" applyBorder="1" applyAlignment="1">
      <alignment horizontal="center" vertical="center"/>
    </xf>
    <xf numFmtId="0" fontId="3" fillId="2" borderId="14" xfId="0" applyFont="1" applyFill="1" applyBorder="1" applyAlignment="1">
      <alignment wrapText="1"/>
    </xf>
    <xf numFmtId="0" fontId="18" fillId="2" borderId="51" xfId="0" applyFont="1" applyFill="1" applyBorder="1" applyAlignment="1">
      <alignment horizontal="center" vertical="center"/>
    </xf>
    <xf numFmtId="0" fontId="19" fillId="2" borderId="51" xfId="0" applyFont="1" applyFill="1" applyBorder="1" applyAlignment="1">
      <alignment wrapText="1"/>
    </xf>
    <xf numFmtId="0" fontId="17" fillId="2" borderId="0" xfId="0" applyFont="1" applyFill="1"/>
    <xf numFmtId="0" fontId="17" fillId="2" borderId="1" xfId="0" applyFont="1" applyFill="1" applyBorder="1" applyAlignment="1">
      <alignment horizontal="center" vertical="center" wrapText="1"/>
    </xf>
    <xf numFmtId="0" fontId="17" fillId="2" borderId="1" xfId="0" applyFont="1" applyFill="1" applyBorder="1"/>
    <xf numFmtId="0" fontId="17" fillId="2" borderId="1" xfId="0" applyFont="1" applyFill="1" applyBorder="1" applyAlignment="1">
      <alignment vertical="center"/>
    </xf>
    <xf numFmtId="0" fontId="25" fillId="2" borderId="0" xfId="2" applyFont="1" applyFill="1" applyBorder="1" applyAlignment="1">
      <alignment horizontal="left" vertical="center"/>
    </xf>
    <xf numFmtId="0" fontId="8" fillId="2" borderId="15" xfId="0" applyFont="1" applyFill="1" applyBorder="1" applyAlignment="1">
      <alignment wrapText="1"/>
    </xf>
    <xf numFmtId="0" fontId="8" fillId="2" borderId="22" xfId="0" applyFont="1" applyFill="1" applyBorder="1" applyAlignment="1">
      <alignment wrapText="1"/>
    </xf>
    <xf numFmtId="0" fontId="8" fillId="2" borderId="20" xfId="0" applyFont="1" applyFill="1" applyBorder="1" applyAlignment="1">
      <alignment wrapText="1"/>
    </xf>
    <xf numFmtId="0" fontId="8" fillId="2" borderId="11" xfId="0" applyFont="1" applyFill="1" applyBorder="1" applyAlignment="1">
      <alignment wrapText="1"/>
    </xf>
    <xf numFmtId="0" fontId="8" fillId="3" borderId="1" xfId="0" applyFont="1" applyFill="1" applyBorder="1" applyAlignment="1">
      <alignment wrapText="1"/>
    </xf>
    <xf numFmtId="0" fontId="25" fillId="2" borderId="0" xfId="0" applyFont="1" applyFill="1" applyAlignment="1">
      <alignment vertical="center" wrapText="1"/>
    </xf>
    <xf numFmtId="0" fontId="8" fillId="2" borderId="0" xfId="0" applyFont="1" applyFill="1" applyAlignment="1">
      <alignment horizontal="center" vertical="center" wrapText="1"/>
    </xf>
    <xf numFmtId="0" fontId="22" fillId="2" borderId="1" xfId="0" applyFont="1" applyFill="1" applyBorder="1" applyAlignment="1">
      <alignment horizontal="center" wrapText="1"/>
    </xf>
    <xf numFmtId="0" fontId="22" fillId="2" borderId="1" xfId="0" applyFont="1" applyFill="1" applyBorder="1" applyAlignment="1">
      <alignment wrapText="1"/>
    </xf>
    <xf numFmtId="4" fontId="8" fillId="2" borderId="1" xfId="0" applyNumberFormat="1" applyFont="1" applyFill="1" applyBorder="1" applyAlignment="1">
      <alignment horizontal="right" wrapText="1"/>
    </xf>
    <xf numFmtId="4" fontId="22" fillId="2" borderId="1" xfId="0" applyNumberFormat="1" applyFont="1" applyFill="1" applyBorder="1" applyAlignment="1">
      <alignment horizontal="right" wrapText="1"/>
    </xf>
    <xf numFmtId="0" fontId="36" fillId="2" borderId="0" xfId="0" applyFont="1" applyFill="1" applyAlignment="1">
      <alignment vertical="center"/>
    </xf>
    <xf numFmtId="0" fontId="32" fillId="2" borderId="0" xfId="0" applyFont="1" applyFill="1" applyAlignment="1">
      <alignment horizontal="right" wrapText="1"/>
    </xf>
    <xf numFmtId="165" fontId="8" fillId="2" borderId="0" xfId="0" applyNumberFormat="1" applyFont="1" applyFill="1" applyAlignment="1">
      <alignment horizontal="right"/>
    </xf>
    <xf numFmtId="0" fontId="22" fillId="2" borderId="14" xfId="0" applyFont="1" applyFill="1" applyBorder="1" applyAlignment="1">
      <alignment horizontal="center" wrapText="1"/>
    </xf>
    <xf numFmtId="0" fontId="8" fillId="2" borderId="19" xfId="0" applyFont="1" applyFill="1" applyBorder="1" applyAlignment="1">
      <alignment wrapText="1"/>
    </xf>
    <xf numFmtId="0" fontId="51" fillId="0" borderId="35" xfId="0" applyFont="1" applyBorder="1" applyAlignment="1">
      <alignment vertical="center" wrapText="1"/>
    </xf>
    <xf numFmtId="0" fontId="51" fillId="0" borderId="36" xfId="0" applyFont="1" applyBorder="1" applyAlignment="1">
      <alignment vertical="center" wrapText="1"/>
    </xf>
    <xf numFmtId="0" fontId="51" fillId="0" borderId="37" xfId="0" applyFont="1" applyBorder="1" applyAlignment="1">
      <alignment vertical="center"/>
    </xf>
    <xf numFmtId="0" fontId="51" fillId="0" borderId="36" xfId="0" applyFont="1" applyBorder="1" applyAlignment="1">
      <alignment vertical="center"/>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8" xfId="0" applyFont="1" applyBorder="1" applyAlignment="1">
      <alignment horizontal="center" vertical="center"/>
    </xf>
    <xf numFmtId="0" fontId="51" fillId="0" borderId="4" xfId="0" applyFont="1" applyBorder="1" applyAlignment="1">
      <alignment vertical="center"/>
    </xf>
    <xf numFmtId="0" fontId="51" fillId="0" borderId="5" xfId="0" applyFont="1" applyBorder="1" applyAlignment="1">
      <alignment vertical="center"/>
    </xf>
    <xf numFmtId="0" fontId="17" fillId="0" borderId="40" xfId="0" applyFont="1" applyBorder="1" applyAlignment="1">
      <alignment horizontal="center" vertical="center" wrapText="1"/>
    </xf>
    <xf numFmtId="0" fontId="51" fillId="0" borderId="26" xfId="0" applyFont="1" applyBorder="1" applyAlignment="1">
      <alignment vertical="center"/>
    </xf>
    <xf numFmtId="0" fontId="51" fillId="0" borderId="10" xfId="0" applyFont="1" applyBorder="1" applyAlignment="1">
      <alignment vertical="center"/>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2" xfId="0" applyFont="1" applyBorder="1" applyAlignment="1">
      <alignment horizontal="center" vertical="center" wrapText="1"/>
    </xf>
    <xf numFmtId="0" fontId="51" fillId="0" borderId="34" xfId="0" applyFont="1" applyBorder="1" applyAlignment="1">
      <alignment vertical="center"/>
    </xf>
    <xf numFmtId="0" fontId="51" fillId="0" borderId="7" xfId="0" applyFont="1" applyBorder="1" applyAlignment="1">
      <alignment vertical="center"/>
    </xf>
    <xf numFmtId="0" fontId="17" fillId="0" borderId="3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3" xfId="0" applyFont="1" applyBorder="1" applyAlignment="1">
      <alignment horizontal="center" vertical="center" wrapText="1"/>
    </xf>
    <xf numFmtId="0" fontId="6" fillId="8" borderId="46" xfId="0" applyFont="1" applyFill="1" applyBorder="1" applyAlignment="1">
      <alignment vertical="center" wrapText="1"/>
    </xf>
    <xf numFmtId="0" fontId="6" fillId="8" borderId="8" xfId="0" applyFont="1" applyFill="1" applyBorder="1" applyAlignment="1">
      <alignment vertical="center" wrapText="1"/>
    </xf>
    <xf numFmtId="0" fontId="6" fillId="8" borderId="32" xfId="0" applyFont="1" applyFill="1" applyBorder="1" applyAlignment="1">
      <alignment vertical="center"/>
    </xf>
    <xf numFmtId="0" fontId="6" fillId="8" borderId="45" xfId="0" applyFont="1" applyFill="1" applyBorder="1" applyAlignment="1">
      <alignment vertical="center"/>
    </xf>
    <xf numFmtId="0" fontId="17" fillId="10" borderId="44" xfId="0" applyFont="1" applyFill="1" applyBorder="1" applyAlignment="1">
      <alignment vertical="center" wrapText="1"/>
    </xf>
    <xf numFmtId="0" fontId="17" fillId="10" borderId="7" xfId="0" applyFont="1" applyFill="1" applyBorder="1" applyAlignment="1">
      <alignment vertical="center" wrapText="1"/>
    </xf>
    <xf numFmtId="0" fontId="17" fillId="10" borderId="7" xfId="0" applyFont="1" applyFill="1" applyBorder="1" applyAlignment="1">
      <alignment horizontal="center" vertical="center" wrapText="1"/>
    </xf>
    <xf numFmtId="3" fontId="17" fillId="10" borderId="31" xfId="0" applyNumberFormat="1" applyFont="1" applyFill="1" applyBorder="1" applyAlignment="1">
      <alignment horizontal="right" vertical="center" wrapText="1"/>
    </xf>
    <xf numFmtId="0" fontId="17" fillId="0" borderId="44" xfId="0" applyFont="1" applyBorder="1" applyAlignment="1">
      <alignment horizontal="left" vertical="center" wrapText="1"/>
    </xf>
    <xf numFmtId="0" fontId="17" fillId="0" borderId="7" xfId="0" applyFont="1" applyBorder="1" applyAlignment="1">
      <alignment vertical="center" wrapText="1"/>
    </xf>
    <xf numFmtId="0" fontId="17" fillId="0" borderId="7" xfId="0" applyFont="1" applyBorder="1" applyAlignment="1">
      <alignment horizontal="center" vertical="center"/>
    </xf>
    <xf numFmtId="0" fontId="51" fillId="0" borderId="7" xfId="0" applyFont="1" applyBorder="1" applyAlignment="1">
      <alignment horizontal="left" vertical="center" wrapText="1" indent="2"/>
    </xf>
    <xf numFmtId="4" fontId="51" fillId="11" borderId="31" xfId="0" applyNumberFormat="1" applyFont="1" applyFill="1" applyBorder="1" applyAlignment="1">
      <alignment horizontal="right" vertical="center" wrapText="1"/>
    </xf>
    <xf numFmtId="3" fontId="51" fillId="0" borderId="33" xfId="0" applyNumberFormat="1" applyFont="1" applyBorder="1" applyAlignment="1">
      <alignment horizontal="right" vertical="center" wrapText="1"/>
    </xf>
    <xf numFmtId="3" fontId="51" fillId="0" borderId="47" xfId="0" applyNumberFormat="1" applyFont="1" applyBorder="1" applyAlignment="1">
      <alignment horizontal="right" vertical="center" wrapText="1"/>
    </xf>
    <xf numFmtId="0" fontId="17" fillId="10" borderId="44" xfId="0" applyFont="1" applyFill="1" applyBorder="1" applyAlignment="1">
      <alignment horizontal="left" vertical="center" wrapText="1"/>
    </xf>
    <xf numFmtId="0" fontId="17" fillId="10" borderId="7" xfId="0" applyFont="1" applyFill="1" applyBorder="1" applyAlignment="1">
      <alignment horizontal="center" vertical="center"/>
    </xf>
    <xf numFmtId="4" fontId="51" fillId="0" borderId="7" xfId="0" applyNumberFormat="1" applyFont="1" applyBorder="1" applyAlignment="1">
      <alignment horizontal="right" vertical="center" wrapText="1"/>
    </xf>
    <xf numFmtId="4" fontId="51" fillId="0" borderId="47" xfId="0" applyNumberFormat="1" applyFont="1" applyBorder="1" applyAlignment="1">
      <alignment horizontal="right" vertical="center" wrapText="1"/>
    </xf>
    <xf numFmtId="3" fontId="17" fillId="10" borderId="33" xfId="0" applyNumberFormat="1" applyFont="1" applyFill="1" applyBorder="1" applyAlignment="1">
      <alignment horizontal="right" vertical="center" wrapText="1"/>
    </xf>
    <xf numFmtId="0" fontId="51" fillId="0" borderId="8" xfId="0" applyFont="1" applyBorder="1" applyAlignment="1">
      <alignment horizontal="left" vertical="center" wrapText="1" indent="2"/>
    </xf>
    <xf numFmtId="3" fontId="51" fillId="11" borderId="33" xfId="0" applyNumberFormat="1" applyFont="1" applyFill="1" applyBorder="1" applyAlignment="1">
      <alignment horizontal="right" vertical="center" wrapText="1"/>
    </xf>
    <xf numFmtId="0" fontId="6" fillId="0" borderId="44" xfId="0" applyFont="1" applyBorder="1" applyAlignment="1">
      <alignment vertical="center" wrapText="1"/>
    </xf>
    <xf numFmtId="0" fontId="6" fillId="0" borderId="7" xfId="0" applyFont="1" applyBorder="1" applyAlignment="1">
      <alignment vertical="center" wrapText="1"/>
    </xf>
    <xf numFmtId="0" fontId="6" fillId="0" borderId="7" xfId="0" applyFont="1" applyBorder="1" applyAlignment="1">
      <alignment horizontal="center" vertical="center"/>
    </xf>
    <xf numFmtId="4" fontId="17" fillId="11" borderId="31" xfId="0" applyNumberFormat="1" applyFont="1" applyFill="1" applyBorder="1" applyAlignment="1">
      <alignment vertical="center"/>
    </xf>
    <xf numFmtId="4" fontId="17" fillId="11" borderId="33" xfId="0" applyNumberFormat="1" applyFont="1" applyFill="1" applyBorder="1" applyAlignment="1">
      <alignment vertical="center"/>
    </xf>
    <xf numFmtId="4" fontId="17" fillId="11" borderId="7" xfId="0" applyNumberFormat="1" applyFont="1" applyFill="1" applyBorder="1" applyAlignment="1">
      <alignment vertical="center"/>
    </xf>
    <xf numFmtId="0" fontId="17" fillId="0" borderId="3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33" xfId="0" applyFont="1" applyBorder="1" applyAlignment="1">
      <alignment horizontal="center" vertical="center" wrapText="1"/>
    </xf>
    <xf numFmtId="0" fontId="6" fillId="8" borderId="46" xfId="0" applyFont="1" applyFill="1" applyBorder="1" applyAlignment="1">
      <alignment horizontal="center" vertical="center" wrapText="1"/>
    </xf>
    <xf numFmtId="0" fontId="6" fillId="0" borderId="2" xfId="0" applyFont="1" applyBorder="1" applyAlignment="1">
      <alignment horizontal="center" vertical="center"/>
    </xf>
    <xf numFmtId="0" fontId="17" fillId="11" borderId="31" xfId="0" applyFont="1" applyFill="1" applyBorder="1" applyAlignment="1">
      <alignment horizontal="center" vertical="center" wrapText="1"/>
    </xf>
    <xf numFmtId="4" fontId="6" fillId="11" borderId="31" xfId="0" applyNumberFormat="1" applyFont="1" applyFill="1" applyBorder="1" applyAlignment="1">
      <alignment horizontal="right" vertical="center" wrapText="1"/>
    </xf>
    <xf numFmtId="4" fontId="6" fillId="11" borderId="33" xfId="0" applyNumberFormat="1" applyFont="1" applyFill="1" applyBorder="1" applyAlignment="1">
      <alignment horizontal="right" vertical="center" wrapText="1"/>
    </xf>
    <xf numFmtId="4" fontId="6" fillId="11" borderId="7" xfId="0" applyNumberFormat="1" applyFont="1" applyFill="1" applyBorder="1" applyAlignment="1">
      <alignment horizontal="right" vertical="center" wrapText="1"/>
    </xf>
    <xf numFmtId="4" fontId="6" fillId="10" borderId="47" xfId="0" applyNumberFormat="1" applyFont="1" applyFill="1" applyBorder="1" applyAlignment="1">
      <alignment horizontal="right" vertical="center" wrapText="1"/>
    </xf>
    <xf numFmtId="0" fontId="6" fillId="10" borderId="7" xfId="0" applyFont="1" applyFill="1" applyBorder="1" applyAlignment="1">
      <alignment vertical="center" wrapText="1"/>
    </xf>
    <xf numFmtId="3" fontId="6" fillId="10" borderId="31" xfId="0" applyNumberFormat="1" applyFont="1" applyFill="1" applyBorder="1" applyAlignment="1">
      <alignment horizontal="right" vertical="center" wrapText="1"/>
    </xf>
    <xf numFmtId="3" fontId="6" fillId="10" borderId="33" xfId="0" applyNumberFormat="1" applyFont="1" applyFill="1" applyBorder="1" applyAlignment="1">
      <alignment horizontal="right" vertical="center" wrapText="1"/>
    </xf>
    <xf numFmtId="3" fontId="6" fillId="10" borderId="47" xfId="0" applyNumberFormat="1" applyFont="1" applyFill="1" applyBorder="1" applyAlignment="1">
      <alignment horizontal="right" vertical="center" wrapText="1"/>
    </xf>
    <xf numFmtId="3" fontId="17" fillId="10" borderId="7" xfId="0" applyNumberFormat="1" applyFont="1" applyFill="1" applyBorder="1" applyAlignment="1">
      <alignment horizontal="right" vertical="center" wrapText="1"/>
    </xf>
    <xf numFmtId="3" fontId="17" fillId="10" borderId="47" xfId="0" applyNumberFormat="1" applyFont="1" applyFill="1" applyBorder="1" applyAlignment="1">
      <alignment horizontal="right" vertical="center" wrapText="1"/>
    </xf>
    <xf numFmtId="0" fontId="51" fillId="0" borderId="7" xfId="0" applyFont="1" applyBorder="1" applyAlignment="1">
      <alignment horizontal="left" vertical="center" wrapText="1" indent="4"/>
    </xf>
    <xf numFmtId="3" fontId="51" fillId="2" borderId="47" xfId="0" applyNumberFormat="1" applyFont="1" applyFill="1" applyBorder="1" applyAlignment="1">
      <alignment horizontal="right" vertical="center" wrapText="1"/>
    </xf>
    <xf numFmtId="3" fontId="51" fillId="0" borderId="2" xfId="0" applyNumberFormat="1" applyFont="1" applyBorder="1" applyAlignment="1">
      <alignment horizontal="right" vertical="center" wrapText="1"/>
    </xf>
    <xf numFmtId="0" fontId="17" fillId="12" borderId="31" xfId="0" applyFont="1" applyFill="1" applyBorder="1" applyAlignment="1">
      <alignment horizontal="center" vertical="center" wrapText="1"/>
    </xf>
    <xf numFmtId="4" fontId="51" fillId="11" borderId="33" xfId="0" applyNumberFormat="1" applyFont="1" applyFill="1" applyBorder="1" applyAlignment="1">
      <alignment horizontal="right" vertical="center"/>
    </xf>
    <xf numFmtId="4" fontId="51" fillId="11" borderId="7" xfId="0" applyNumberFormat="1" applyFont="1" applyFill="1" applyBorder="1" applyAlignment="1">
      <alignment horizontal="right" vertical="center"/>
    </xf>
    <xf numFmtId="0" fontId="17" fillId="11" borderId="31" xfId="0" applyFont="1" applyFill="1" applyBorder="1" applyAlignment="1">
      <alignment horizontal="center" vertical="center"/>
    </xf>
    <xf numFmtId="4" fontId="17" fillId="11" borderId="31" xfId="0" applyNumberFormat="1" applyFont="1" applyFill="1" applyBorder="1" applyAlignment="1">
      <alignment horizontal="right" vertical="center"/>
    </xf>
    <xf numFmtId="4" fontId="17" fillId="11" borderId="33" xfId="0" applyNumberFormat="1" applyFont="1" applyFill="1" applyBorder="1" applyAlignment="1">
      <alignment horizontal="right" vertical="center"/>
    </xf>
    <xf numFmtId="4" fontId="17" fillId="11" borderId="7" xfId="0" applyNumberFormat="1" applyFont="1" applyFill="1" applyBorder="1" applyAlignment="1">
      <alignment horizontal="right" vertical="center"/>
    </xf>
    <xf numFmtId="0" fontId="6" fillId="0" borderId="33" xfId="0" applyFont="1" applyBorder="1" applyAlignment="1">
      <alignment horizontal="left" vertical="center" wrapText="1"/>
    </xf>
    <xf numFmtId="0" fontId="6" fillId="0" borderId="2" xfId="0" applyFont="1" applyBorder="1" applyAlignment="1">
      <alignment vertical="center" wrapText="1"/>
    </xf>
    <xf numFmtId="0" fontId="17" fillId="11" borderId="31" xfId="0" applyFont="1" applyFill="1" applyBorder="1" applyAlignment="1">
      <alignment vertical="center"/>
    </xf>
    <xf numFmtId="0" fontId="17" fillId="11" borderId="33" xfId="0" applyFont="1" applyFill="1" applyBorder="1" applyAlignment="1">
      <alignment vertical="center"/>
    </xf>
    <xf numFmtId="0" fontId="17" fillId="11" borderId="2" xfId="0" applyFont="1" applyFill="1" applyBorder="1" applyAlignment="1">
      <alignment vertical="center"/>
    </xf>
    <xf numFmtId="10" fontId="6" fillId="0" borderId="2" xfId="13" applyNumberFormat="1" applyFont="1" applyBorder="1" applyAlignment="1">
      <alignment vertical="center"/>
    </xf>
    <xf numFmtId="164" fontId="17" fillId="10" borderId="31" xfId="0" applyNumberFormat="1" applyFont="1" applyFill="1" applyBorder="1" applyAlignment="1">
      <alignment horizontal="right" vertical="center" wrapText="1"/>
    </xf>
    <xf numFmtId="164" fontId="17" fillId="10" borderId="33" xfId="0" applyNumberFormat="1" applyFont="1" applyFill="1" applyBorder="1" applyAlignment="1">
      <alignment horizontal="right" vertical="center" wrapText="1"/>
    </xf>
    <xf numFmtId="164" fontId="51" fillId="10" borderId="31" xfId="0" applyNumberFormat="1" applyFont="1" applyFill="1" applyBorder="1" applyAlignment="1">
      <alignment horizontal="right" vertical="center" wrapText="1"/>
    </xf>
    <xf numFmtId="164" fontId="51" fillId="10" borderId="33" xfId="0" applyNumberFormat="1" applyFont="1" applyFill="1" applyBorder="1" applyAlignment="1">
      <alignment horizontal="right" vertical="center" wrapText="1"/>
    </xf>
    <xf numFmtId="165" fontId="51" fillId="0" borderId="31" xfId="0" applyNumberFormat="1" applyFont="1" applyBorder="1" applyAlignment="1">
      <alignment horizontal="right" vertical="center" wrapText="1"/>
    </xf>
    <xf numFmtId="165" fontId="51" fillId="0" borderId="33" xfId="0" applyNumberFormat="1" applyFont="1" applyBorder="1" applyAlignment="1">
      <alignment horizontal="right" vertical="center" wrapText="1"/>
    </xf>
    <xf numFmtId="165" fontId="51" fillId="0" borderId="7" xfId="0" applyNumberFormat="1" applyFont="1" applyBorder="1" applyAlignment="1">
      <alignment horizontal="right" vertical="center" wrapText="1"/>
    </xf>
    <xf numFmtId="165" fontId="51" fillId="0" borderId="47" xfId="0" applyNumberFormat="1" applyFont="1" applyBorder="1" applyAlignment="1">
      <alignment horizontal="right" vertical="center" wrapText="1"/>
    </xf>
    <xf numFmtId="169" fontId="17" fillId="10" borderId="31" xfId="0" applyNumberFormat="1" applyFont="1" applyFill="1" applyBorder="1" applyAlignment="1">
      <alignment horizontal="right" vertical="center" wrapText="1"/>
    </xf>
    <xf numFmtId="169" fontId="17" fillId="10" borderId="33" xfId="0" applyNumberFormat="1" applyFont="1" applyFill="1" applyBorder="1" applyAlignment="1">
      <alignment horizontal="right" vertical="center" wrapText="1"/>
    </xf>
    <xf numFmtId="169" fontId="17" fillId="10" borderId="7" xfId="0" applyNumberFormat="1" applyFont="1" applyFill="1" applyBorder="1" applyAlignment="1">
      <alignment horizontal="right" vertical="center" wrapText="1"/>
    </xf>
    <xf numFmtId="169" fontId="17" fillId="10" borderId="47" xfId="0" applyNumberFormat="1" applyFont="1" applyFill="1" applyBorder="1" applyAlignment="1">
      <alignment horizontal="right" vertical="center" wrapText="1"/>
    </xf>
    <xf numFmtId="169" fontId="51" fillId="0" borderId="31" xfId="0" applyNumberFormat="1" applyFont="1" applyBorder="1" applyAlignment="1">
      <alignment horizontal="right" vertical="center" wrapText="1"/>
    </xf>
    <xf numFmtId="169" fontId="51" fillId="0" borderId="33" xfId="0" applyNumberFormat="1" applyFont="1" applyBorder="1" applyAlignment="1">
      <alignment horizontal="right" vertical="center" wrapText="1"/>
    </xf>
    <xf numFmtId="169" fontId="51" fillId="0" borderId="7" xfId="0" applyNumberFormat="1" applyFont="1" applyBorder="1" applyAlignment="1">
      <alignment horizontal="right" vertical="center" wrapText="1"/>
    </xf>
    <xf numFmtId="169" fontId="51" fillId="0" borderId="47" xfId="0" applyNumberFormat="1" applyFont="1" applyBorder="1" applyAlignment="1">
      <alignment horizontal="right" vertical="center" wrapText="1"/>
    </xf>
    <xf numFmtId="165" fontId="17" fillId="10" borderId="31" xfId="0" applyNumberFormat="1" applyFont="1" applyFill="1" applyBorder="1" applyAlignment="1">
      <alignment horizontal="right" vertical="center" wrapText="1"/>
    </xf>
    <xf numFmtId="165" fontId="17" fillId="10" borderId="33" xfId="0" applyNumberFormat="1" applyFont="1" applyFill="1" applyBorder="1" applyAlignment="1">
      <alignment horizontal="right" vertical="center" wrapText="1"/>
    </xf>
    <xf numFmtId="165" fontId="17" fillId="10" borderId="47" xfId="0" applyNumberFormat="1" applyFont="1" applyFill="1" applyBorder="1" applyAlignment="1">
      <alignment horizontal="right" vertical="center" wrapText="1"/>
    </xf>
    <xf numFmtId="165" fontId="17" fillId="10" borderId="31" xfId="0" quotePrefix="1" applyNumberFormat="1" applyFont="1" applyFill="1" applyBorder="1" applyAlignment="1">
      <alignment horizontal="right" vertical="center" wrapText="1"/>
    </xf>
    <xf numFmtId="165" fontId="17" fillId="10" borderId="33" xfId="0" quotePrefix="1" applyNumberFormat="1" applyFont="1" applyFill="1" applyBorder="1" applyAlignment="1">
      <alignment horizontal="right" vertical="center" wrapText="1"/>
    </xf>
    <xf numFmtId="165" fontId="51" fillId="2" borderId="31" xfId="0" applyNumberFormat="1" applyFont="1" applyFill="1" applyBorder="1" applyAlignment="1">
      <alignment horizontal="right" vertical="center" wrapText="1"/>
    </xf>
    <xf numFmtId="165" fontId="51" fillId="2" borderId="33" xfId="0" applyNumberFormat="1" applyFont="1" applyFill="1" applyBorder="1" applyAlignment="1">
      <alignment horizontal="right" vertical="center" wrapText="1"/>
    </xf>
    <xf numFmtId="165" fontId="17" fillId="2" borderId="31" xfId="0" applyNumberFormat="1" applyFont="1" applyFill="1" applyBorder="1" applyAlignment="1">
      <alignment horizontal="right" vertical="center" wrapText="1"/>
    </xf>
    <xf numFmtId="165" fontId="17" fillId="2" borderId="33" xfId="0" applyNumberFormat="1" applyFont="1" applyFill="1" applyBorder="1" applyAlignment="1">
      <alignment horizontal="right" vertical="center" wrapText="1"/>
    </xf>
    <xf numFmtId="165" fontId="17" fillId="2" borderId="7" xfId="0" applyNumberFormat="1" applyFont="1" applyFill="1" applyBorder="1" applyAlignment="1">
      <alignment horizontal="right" vertical="center" wrapText="1"/>
    </xf>
    <xf numFmtId="165" fontId="17" fillId="2" borderId="47" xfId="0" quotePrefix="1" applyNumberFormat="1" applyFont="1" applyFill="1" applyBorder="1" applyAlignment="1">
      <alignment horizontal="right" vertical="center" wrapText="1"/>
    </xf>
    <xf numFmtId="165" fontId="6" fillId="0" borderId="47" xfId="0" applyNumberFormat="1" applyFont="1" applyBorder="1" applyAlignment="1">
      <alignment horizontal="right" vertical="center"/>
    </xf>
    <xf numFmtId="165" fontId="9" fillId="0" borderId="47" xfId="0" applyNumberFormat="1" applyFont="1" applyBorder="1" applyAlignment="1">
      <alignment horizontal="right"/>
    </xf>
    <xf numFmtId="0" fontId="8" fillId="0" borderId="0" xfId="0" applyFont="1"/>
    <xf numFmtId="165" fontId="8" fillId="0" borderId="1" xfId="0" applyNumberFormat="1" applyFont="1" applyBorder="1" applyAlignment="1">
      <alignment wrapText="1"/>
    </xf>
    <xf numFmtId="166" fontId="24" fillId="2" borderId="1" xfId="0" applyNumberFormat="1" applyFont="1" applyFill="1" applyBorder="1" applyAlignment="1">
      <alignment horizontal="right" wrapText="1"/>
    </xf>
    <xf numFmtId="0" fontId="19" fillId="0" borderId="1" xfId="0" applyFont="1" applyBorder="1" applyAlignment="1">
      <alignment vertical="center" wrapText="1"/>
    </xf>
    <xf numFmtId="0" fontId="8" fillId="0" borderId="1" xfId="0" applyFont="1" applyBorder="1"/>
    <xf numFmtId="0" fontId="8" fillId="0" borderId="1" xfId="0" applyFont="1" applyBorder="1" applyAlignment="1">
      <alignment horizontal="left" indent="2"/>
    </xf>
    <xf numFmtId="0" fontId="8" fillId="0" borderId="1" xfId="0" applyFont="1" applyBorder="1" applyAlignment="1">
      <alignment horizontal="left" wrapText="1" indent="2"/>
    </xf>
    <xf numFmtId="0" fontId="25" fillId="0" borderId="0" xfId="2" applyFont="1" applyFill="1" applyBorder="1" applyAlignment="1">
      <alignment vertical="center"/>
    </xf>
    <xf numFmtId="0" fontId="25" fillId="0" borderId="0" xfId="2" applyFont="1" applyFill="1" applyBorder="1" applyAlignment="1">
      <alignment horizontal="left" vertical="center"/>
    </xf>
    <xf numFmtId="0" fontId="24" fillId="0" borderId="0" xfId="1" applyFont="1">
      <alignment vertical="center"/>
    </xf>
    <xf numFmtId="0" fontId="25" fillId="0" borderId="0" xfId="3" applyFont="1" applyFill="1" applyBorder="1" applyAlignment="1">
      <alignment vertical="center"/>
    </xf>
    <xf numFmtId="0" fontId="24" fillId="0" borderId="0" xfId="4" applyFont="1">
      <alignment vertical="center"/>
    </xf>
    <xf numFmtId="0" fontId="25" fillId="2" borderId="19" xfId="4" applyFont="1" applyFill="1" applyBorder="1" applyAlignment="1">
      <alignment horizontal="center" vertical="center" wrapText="1"/>
    </xf>
    <xf numFmtId="0" fontId="25" fillId="0" borderId="1" xfId="5" applyFont="1" applyFill="1" applyBorder="1" applyAlignment="1">
      <alignment horizontal="center" vertical="center" wrapText="1"/>
    </xf>
    <xf numFmtId="0" fontId="25" fillId="2" borderId="11" xfId="4" applyFont="1" applyFill="1" applyBorder="1" applyAlignment="1">
      <alignment horizontal="center" vertical="center" wrapText="1"/>
    </xf>
    <xf numFmtId="0" fontId="24" fillId="0" borderId="1" xfId="4" quotePrefix="1" applyFont="1" applyBorder="1" applyAlignment="1">
      <alignment horizontal="center" vertical="center"/>
    </xf>
    <xf numFmtId="0" fontId="25" fillId="0" borderId="1" xfId="4" quotePrefix="1" applyFont="1" applyBorder="1" applyAlignment="1">
      <alignment horizontal="center" vertical="center"/>
    </xf>
    <xf numFmtId="0" fontId="25" fillId="0" borderId="14" xfId="4" applyFont="1" applyBorder="1" applyAlignment="1">
      <alignment horizontal="left" vertical="center" wrapText="1" indent="1"/>
    </xf>
    <xf numFmtId="3" fontId="24" fillId="0" borderId="1" xfId="6" applyFont="1" applyFill="1" applyAlignment="1">
      <alignment horizontal="center" vertical="center"/>
      <protection locked="0"/>
    </xf>
    <xf numFmtId="3" fontId="24" fillId="6" borderId="1" xfId="6" applyFont="1" applyFill="1" applyAlignment="1">
      <alignment horizontal="center" vertical="center"/>
      <protection locked="0"/>
    </xf>
    <xf numFmtId="3" fontId="24" fillId="6" borderId="17" xfId="6" applyFont="1" applyFill="1" applyBorder="1" applyAlignment="1">
      <alignment horizontal="center" vertical="center"/>
      <protection locked="0"/>
    </xf>
    <xf numFmtId="0" fontId="24" fillId="0" borderId="17" xfId="4" applyFont="1" applyBorder="1" applyAlignment="1">
      <alignment horizontal="left" vertical="center" wrapText="1" indent="2"/>
    </xf>
    <xf numFmtId="0" fontId="24" fillId="0" borderId="22" xfId="4" applyFont="1" applyBorder="1" applyAlignment="1">
      <alignment horizontal="left" vertical="center" wrapText="1" indent="3"/>
    </xf>
    <xf numFmtId="3" fontId="41" fillId="6" borderId="1" xfId="6" applyFont="1" applyFill="1" applyAlignment="1">
      <alignment horizontal="center" vertical="center"/>
      <protection locked="0"/>
    </xf>
    <xf numFmtId="3" fontId="41" fillId="6" borderId="17" xfId="6" applyFont="1" applyFill="1" applyBorder="1" applyAlignment="1">
      <alignment horizontal="center" vertical="center"/>
      <protection locked="0"/>
    </xf>
    <xf numFmtId="165" fontId="24" fillId="0" borderId="1" xfId="6" applyNumberFormat="1" applyFont="1" applyFill="1">
      <alignment horizontal="right" vertical="center"/>
      <protection locked="0"/>
    </xf>
    <xf numFmtId="165" fontId="24" fillId="0" borderId="1" xfId="6" applyNumberFormat="1" applyFont="1" applyFill="1" applyAlignment="1">
      <alignment vertical="center"/>
      <protection locked="0"/>
    </xf>
    <xf numFmtId="165" fontId="24" fillId="6" borderId="1" xfId="6" applyNumberFormat="1" applyFont="1" applyFill="1">
      <alignment horizontal="right" vertical="center"/>
      <protection locked="0"/>
    </xf>
    <xf numFmtId="0" fontId="17" fillId="0" borderId="0" xfId="1" applyFont="1">
      <alignment vertical="center"/>
    </xf>
    <xf numFmtId="0" fontId="17" fillId="0" borderId="0" xfId="4" quotePrefix="1" applyFont="1" applyAlignment="1">
      <alignment horizontal="right" vertical="center"/>
    </xf>
    <xf numFmtId="0" fontId="56" fillId="0" borderId="0" xfId="2" applyFont="1" applyFill="1" applyBorder="1" applyAlignment="1">
      <alignment horizontal="left" vertical="center"/>
    </xf>
    <xf numFmtId="3" fontId="17" fillId="0" borderId="0" xfId="6" applyFont="1" applyFill="1" applyBorder="1" applyAlignment="1">
      <alignment horizontal="center" vertical="center"/>
      <protection locked="0"/>
    </xf>
    <xf numFmtId="0" fontId="56" fillId="0" borderId="0" xfId="2" applyFont="1" applyFill="1" applyBorder="1" applyAlignment="1">
      <alignment horizontal="left" vertical="center" indent="1"/>
    </xf>
    <xf numFmtId="0" fontId="6" fillId="0" borderId="0" xfId="2" applyFill="1" applyBorder="1" applyAlignment="1">
      <alignment vertical="center"/>
    </xf>
    <xf numFmtId="0" fontId="6" fillId="0" borderId="0" xfId="2" applyFill="1" applyBorder="1" applyAlignment="1">
      <alignment horizontal="left" vertical="center"/>
    </xf>
    <xf numFmtId="0" fontId="57" fillId="0" borderId="0" xfId="4" quotePrefix="1" applyFont="1" applyAlignment="1">
      <alignment horizontal="right" vertical="center"/>
    </xf>
    <xf numFmtId="0" fontId="57" fillId="0" borderId="0" xfId="4" applyFont="1" applyAlignment="1">
      <alignment horizontal="left" vertical="center" wrapText="1" indent="1"/>
    </xf>
    <xf numFmtId="0" fontId="57" fillId="0" borderId="0" xfId="1" applyFont="1">
      <alignment vertical="center"/>
    </xf>
    <xf numFmtId="0" fontId="57" fillId="0" borderId="0" xfId="1" applyFont="1" applyAlignment="1">
      <alignment horizontal="left" vertical="center" wrapText="1" indent="1"/>
    </xf>
    <xf numFmtId="0" fontId="57" fillId="0" borderId="19" xfId="1" applyFont="1" applyBorder="1">
      <alignment vertical="center"/>
    </xf>
    <xf numFmtId="0" fontId="56" fillId="0" borderId="1" xfId="5" applyFont="1" applyFill="1" applyBorder="1" applyAlignment="1">
      <alignment horizontal="center" vertical="center" wrapText="1"/>
    </xf>
    <xf numFmtId="0" fontId="56" fillId="0" borderId="19" xfId="5" applyFont="1" applyFill="1" applyBorder="1" applyAlignment="1">
      <alignment horizontal="center" vertical="center" wrapText="1"/>
    </xf>
    <xf numFmtId="0" fontId="57" fillId="0" borderId="1" xfId="4" quotePrefix="1" applyFont="1" applyBorder="1" applyAlignment="1">
      <alignment horizontal="center" vertical="center"/>
    </xf>
    <xf numFmtId="0" fontId="56" fillId="0" borderId="1" xfId="4" quotePrefix="1" applyFont="1" applyBorder="1" applyAlignment="1">
      <alignment horizontal="center" vertical="center"/>
    </xf>
    <xf numFmtId="0" fontId="56" fillId="0" borderId="15" xfId="4" applyFont="1" applyBorder="1" applyAlignment="1">
      <alignment horizontal="left" vertical="center" wrapText="1" indent="1"/>
    </xf>
    <xf numFmtId="3" fontId="57" fillId="0" borderId="1" xfId="6" applyFont="1" applyFill="1" applyAlignment="1">
      <alignment horizontal="center" vertical="center"/>
      <protection locked="0"/>
    </xf>
    <xf numFmtId="0" fontId="57" fillId="0" borderId="16" xfId="4" applyFont="1" applyBorder="1" applyAlignment="1">
      <alignment horizontal="left" vertical="center" wrapText="1" indent="2"/>
    </xf>
    <xf numFmtId="0" fontId="57" fillId="0" borderId="21" xfId="4" applyFont="1" applyBorder="1" applyAlignment="1">
      <alignment horizontal="left" vertical="center" wrapText="1" indent="3"/>
    </xf>
    <xf numFmtId="0" fontId="58" fillId="0" borderId="21" xfId="4" applyFont="1" applyBorder="1" applyAlignment="1">
      <alignment horizontal="left" vertical="center" wrapText="1" indent="3"/>
    </xf>
    <xf numFmtId="3" fontId="57" fillId="6" borderId="1" xfId="6" applyFont="1" applyFill="1" applyAlignment="1">
      <alignment horizontal="center" vertical="center"/>
      <protection locked="0"/>
    </xf>
    <xf numFmtId="0" fontId="56" fillId="0" borderId="1" xfId="4" applyFont="1" applyBorder="1" applyAlignment="1">
      <alignment horizontal="left" vertical="center" wrapText="1" indent="1"/>
    </xf>
    <xf numFmtId="0" fontId="17" fillId="0" borderId="0" xfId="1" applyFont="1" applyAlignment="1">
      <alignment vertical="top" wrapText="1"/>
    </xf>
    <xf numFmtId="0" fontId="24" fillId="0" borderId="1" xfId="1" applyFont="1" applyBorder="1" applyAlignment="1">
      <alignment horizontal="left" vertical="center" wrapText="1"/>
    </xf>
    <xf numFmtId="0" fontId="8"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17" fillId="0" borderId="1" xfId="0" applyFont="1" applyBorder="1" applyAlignment="1">
      <alignment vertical="center" wrapText="1"/>
    </xf>
    <xf numFmtId="0" fontId="6" fillId="2" borderId="0" xfId="0" applyFont="1" applyFill="1" applyAlignment="1">
      <alignment vertical="center"/>
    </xf>
    <xf numFmtId="0" fontId="17" fillId="2" borderId="1" xfId="0" applyFont="1" applyFill="1" applyBorder="1" applyAlignment="1">
      <alignment horizontal="left" wrapText="1"/>
    </xf>
    <xf numFmtId="3" fontId="17" fillId="2" borderId="1" xfId="6" applyFont="1" applyFill="1" applyAlignment="1">
      <alignment horizontal="left" vertical="center" wrapText="1"/>
      <protection locked="0"/>
    </xf>
    <xf numFmtId="0" fontId="3" fillId="2" borderId="0" xfId="0" applyFont="1" applyFill="1" applyAlignment="1">
      <alignment horizontal="center" vertical="center"/>
    </xf>
    <xf numFmtId="0" fontId="3" fillId="2" borderId="13" xfId="0" applyFont="1" applyFill="1" applyBorder="1" applyAlignment="1">
      <alignment vertical="center" wrapText="1"/>
    </xf>
    <xf numFmtId="0" fontId="3" fillId="2" borderId="16" xfId="0" applyFont="1" applyFill="1" applyBorder="1" applyAlignment="1">
      <alignment vertical="center" wrapText="1"/>
    </xf>
    <xf numFmtId="0" fontId="3" fillId="2" borderId="17" xfId="0" applyFont="1" applyFill="1" applyBorder="1" applyAlignment="1">
      <alignment vertical="center" wrapText="1"/>
    </xf>
    <xf numFmtId="0" fontId="3" fillId="2" borderId="15" xfId="0" applyFont="1" applyFill="1" applyBorder="1" applyAlignment="1">
      <alignment vertical="center" wrapText="1"/>
    </xf>
    <xf numFmtId="0" fontId="3" fillId="2" borderId="21" xfId="0" applyFont="1" applyFill="1" applyBorder="1" applyAlignment="1">
      <alignment vertical="center" wrapText="1"/>
    </xf>
    <xf numFmtId="0" fontId="3" fillId="2" borderId="22" xfId="0" applyFont="1" applyFill="1" applyBorder="1" applyAlignment="1">
      <alignment vertical="center" wrapText="1"/>
    </xf>
    <xf numFmtId="0" fontId="18" fillId="2" borderId="0" xfId="0" applyFont="1" applyFill="1" applyAlignment="1">
      <alignment horizontal="center" vertical="center" wrapText="1"/>
    </xf>
    <xf numFmtId="0" fontId="17" fillId="2" borderId="19" xfId="0" applyFont="1" applyFill="1" applyBorder="1" applyAlignment="1">
      <alignment vertical="center"/>
    </xf>
    <xf numFmtId="0" fontId="17" fillId="2" borderId="11" xfId="0" applyFont="1" applyFill="1" applyBorder="1" applyAlignment="1">
      <alignment horizontal="center" vertical="center" wrapText="1"/>
    </xf>
    <xf numFmtId="0" fontId="17" fillId="2" borderId="0" xfId="0" applyFont="1" applyFill="1" applyAlignment="1">
      <alignment wrapText="1"/>
    </xf>
    <xf numFmtId="0" fontId="8" fillId="0" borderId="0" xfId="0" applyFont="1" applyAlignment="1">
      <alignment vertical="center"/>
    </xf>
    <xf numFmtId="0" fontId="25" fillId="0" borderId="0" xfId="0" applyFont="1" applyAlignment="1">
      <alignment vertical="center"/>
    </xf>
    <xf numFmtId="0" fontId="24" fillId="0" borderId="0" xfId="0" applyFont="1"/>
    <xf numFmtId="0" fontId="24" fillId="0" borderId="1" xfId="0" quotePrefix="1" applyFont="1" applyBorder="1" applyAlignment="1">
      <alignment horizontal="center"/>
    </xf>
    <xf numFmtId="0" fontId="24" fillId="3" borderId="1" xfId="4" applyFont="1" applyFill="1" applyBorder="1" applyAlignment="1">
      <alignment horizontal="left" vertical="center" wrapText="1" indent="1"/>
    </xf>
    <xf numFmtId="0" fontId="24" fillId="0" borderId="1" xfId="0" applyFont="1" applyBorder="1"/>
    <xf numFmtId="0" fontId="24" fillId="0" borderId="1" xfId="4" applyFont="1" applyBorder="1" applyAlignment="1"/>
    <xf numFmtId="0" fontId="24" fillId="0" borderId="1" xfId="4" applyFont="1" applyBorder="1">
      <alignment vertical="center"/>
    </xf>
    <xf numFmtId="0" fontId="24" fillId="0" borderId="1" xfId="0" quotePrefix="1" applyFont="1" applyBorder="1" applyAlignment="1">
      <alignment horizontal="center" vertical="center"/>
    </xf>
    <xf numFmtId="0" fontId="24" fillId="0" borderId="1" xfId="4" applyFont="1" applyBorder="1" applyAlignment="1">
      <alignment horizontal="left" vertical="center" wrapText="1" indent="3"/>
    </xf>
    <xf numFmtId="0" fontId="24" fillId="0" borderId="0" xfId="0" applyFont="1" applyAlignment="1">
      <alignment horizontal="right"/>
    </xf>
    <xf numFmtId="0" fontId="24" fillId="13" borderId="1" xfId="0" applyFont="1" applyFill="1" applyBorder="1" applyAlignment="1">
      <alignment horizontal="right" wrapText="1"/>
    </xf>
    <xf numFmtId="0" fontId="24" fillId="13" borderId="19" xfId="0" applyFont="1" applyFill="1" applyBorder="1" applyAlignment="1">
      <alignment horizontal="right" wrapText="1"/>
    </xf>
    <xf numFmtId="3" fontId="24" fillId="3" borderId="1" xfId="6" applyFont="1" applyFill="1" applyAlignment="1">
      <alignment horizontal="right"/>
      <protection locked="0"/>
    </xf>
    <xf numFmtId="0" fontId="24" fillId="3" borderId="1" xfId="0" applyFont="1" applyFill="1" applyBorder="1" applyAlignment="1">
      <alignment horizontal="right"/>
    </xf>
    <xf numFmtId="165" fontId="24" fillId="0" borderId="1" xfId="6" applyNumberFormat="1" applyFont="1" applyFill="1" applyAlignment="1">
      <alignment horizontal="right" wrapText="1"/>
      <protection locked="0"/>
    </xf>
    <xf numFmtId="165" fontId="24" fillId="0" borderId="1" xfId="6" quotePrefix="1" applyNumberFormat="1" applyFont="1" applyFill="1" applyAlignment="1">
      <alignment horizontal="right" wrapText="1"/>
      <protection locked="0"/>
    </xf>
    <xf numFmtId="10" fontId="24" fillId="0" borderId="1" xfId="6" applyNumberFormat="1" applyFont="1" applyFill="1" applyAlignment="1">
      <alignment horizontal="right" wrapText="1"/>
      <protection locked="0"/>
    </xf>
    <xf numFmtId="165" fontId="24" fillId="0" borderId="1" xfId="6" applyNumberFormat="1" applyFont="1" applyFill="1" applyAlignment="1">
      <alignment horizontal="right"/>
      <protection locked="0"/>
    </xf>
    <xf numFmtId="3" fontId="41" fillId="11" borderId="1" xfId="6" applyFont="1" applyFill="1" applyAlignment="1">
      <alignment horizontal="right"/>
      <protection locked="0"/>
    </xf>
    <xf numFmtId="10" fontId="24" fillId="2" borderId="1" xfId="6" applyNumberFormat="1" applyFont="1" applyFill="1" applyAlignment="1">
      <alignment horizontal="right" wrapText="1"/>
      <protection locked="0"/>
    </xf>
    <xf numFmtId="165" fontId="24" fillId="2" borderId="1" xfId="6" applyNumberFormat="1" applyFont="1" applyFill="1" applyAlignment="1">
      <alignment horizontal="right" wrapText="1"/>
      <protection locked="0"/>
    </xf>
    <xf numFmtId="0" fontId="22" fillId="2" borderId="0" xfId="0" applyFont="1" applyFill="1" applyAlignment="1">
      <alignment horizontal="justify" vertical="center" wrapText="1"/>
    </xf>
    <xf numFmtId="0" fontId="8" fillId="2" borderId="16"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14" borderId="1" xfId="0" applyFont="1" applyFill="1" applyBorder="1" applyAlignment="1">
      <alignment horizontal="center" vertical="center" wrapText="1"/>
    </xf>
    <xf numFmtId="0" fontId="24" fillId="14" borderId="1" xfId="0" applyFont="1" applyFill="1" applyBorder="1" applyAlignment="1">
      <alignment horizontal="left" vertical="center" wrapText="1"/>
    </xf>
    <xf numFmtId="0" fontId="8" fillId="15"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59" fillId="3" borderId="19" xfId="0" applyFont="1" applyFill="1" applyBorder="1" applyAlignment="1">
      <alignment horizontal="justify" vertical="center" wrapText="1"/>
    </xf>
    <xf numFmtId="0" fontId="55" fillId="2" borderId="0" xfId="21" applyFont="1" applyFill="1"/>
    <xf numFmtId="0" fontId="8" fillId="2" borderId="0" xfId="21" applyFont="1" applyFill="1"/>
    <xf numFmtId="0" fontId="8" fillId="2" borderId="1" xfId="21" applyFont="1" applyFill="1" applyBorder="1"/>
    <xf numFmtId="0" fontId="8" fillId="2" borderId="1" xfId="21" applyFont="1" applyFill="1" applyBorder="1" applyAlignment="1">
      <alignment wrapText="1"/>
    </xf>
    <xf numFmtId="0" fontId="28" fillId="16" borderId="53" xfId="21" applyFont="1" applyFill="1" applyBorder="1" applyAlignment="1">
      <alignment vertical="center" wrapText="1"/>
    </xf>
    <xf numFmtId="0" fontId="28" fillId="16" borderId="8" xfId="21" applyFont="1" applyFill="1" applyBorder="1" applyAlignment="1">
      <alignment vertical="center" wrapText="1"/>
    </xf>
    <xf numFmtId="0" fontId="28" fillId="16" borderId="54" xfId="21" applyFont="1" applyFill="1" applyBorder="1" applyAlignment="1">
      <alignment vertical="center" wrapText="1"/>
    </xf>
    <xf numFmtId="0" fontId="28" fillId="16" borderId="52" xfId="21" applyFont="1" applyFill="1" applyBorder="1" applyAlignment="1">
      <alignment vertical="center" wrapText="1"/>
    </xf>
    <xf numFmtId="0" fontId="28" fillId="16" borderId="15" xfId="21" applyFont="1" applyFill="1" applyBorder="1" applyAlignment="1">
      <alignment vertical="center" wrapText="1"/>
    </xf>
    <xf numFmtId="0" fontId="28" fillId="16" borderId="21" xfId="21" applyFont="1" applyFill="1" applyBorder="1" applyAlignment="1">
      <alignment vertical="center"/>
    </xf>
    <xf numFmtId="0" fontId="28" fillId="16" borderId="22" xfId="21" applyFont="1" applyFill="1" applyBorder="1" applyAlignment="1">
      <alignment vertical="center"/>
    </xf>
    <xf numFmtId="0" fontId="28" fillId="16" borderId="12" xfId="21" applyFont="1" applyFill="1" applyBorder="1" applyAlignment="1">
      <alignment vertical="center" wrapText="1"/>
    </xf>
    <xf numFmtId="10" fontId="28" fillId="16" borderId="0" xfId="21" applyNumberFormat="1" applyFont="1" applyFill="1" applyAlignment="1">
      <alignment vertical="center"/>
    </xf>
    <xf numFmtId="10" fontId="28" fillId="16" borderId="23" xfId="21" applyNumberFormat="1" applyFont="1" applyFill="1" applyBorder="1" applyAlignment="1">
      <alignment vertical="center"/>
    </xf>
    <xf numFmtId="0" fontId="28" fillId="16" borderId="0" xfId="21" applyFont="1" applyFill="1" applyAlignment="1">
      <alignment vertical="center"/>
    </xf>
    <xf numFmtId="0" fontId="28" fillId="16" borderId="23" xfId="21" applyFont="1" applyFill="1" applyBorder="1" applyAlignment="1">
      <alignment vertical="center"/>
    </xf>
    <xf numFmtId="0" fontId="28" fillId="16" borderId="0" xfId="21" applyFont="1" applyFill="1" applyAlignment="1">
      <alignment vertical="center" wrapText="1"/>
    </xf>
    <xf numFmtId="0" fontId="28" fillId="16" borderId="23" xfId="21" applyFont="1" applyFill="1" applyBorder="1" applyAlignment="1">
      <alignment vertical="center" wrapText="1"/>
    </xf>
    <xf numFmtId="0" fontId="28" fillId="16" borderId="20" xfId="21" applyFont="1" applyFill="1" applyBorder="1" applyAlignment="1">
      <alignment vertical="center" wrapText="1"/>
    </xf>
    <xf numFmtId="0" fontId="28" fillId="16" borderId="24" xfId="21" applyFont="1" applyFill="1" applyBorder="1" applyAlignment="1">
      <alignment vertical="center"/>
    </xf>
    <xf numFmtId="0" fontId="28" fillId="16" borderId="11" xfId="21" applyFont="1" applyFill="1" applyBorder="1" applyAlignment="1">
      <alignment vertical="center"/>
    </xf>
    <xf numFmtId="0" fontId="28" fillId="16" borderId="13" xfId="21" applyFont="1" applyFill="1" applyBorder="1" applyAlignment="1">
      <alignment vertical="center" wrapText="1"/>
    </xf>
    <xf numFmtId="0" fontId="28" fillId="16" borderId="16" xfId="21" applyFont="1" applyFill="1" applyBorder="1" applyAlignment="1">
      <alignment vertical="center" wrapText="1"/>
    </xf>
    <xf numFmtId="0" fontId="28" fillId="16" borderId="17" xfId="21" applyFont="1" applyFill="1" applyBorder="1" applyAlignment="1">
      <alignment vertical="center" wrapText="1"/>
    </xf>
    <xf numFmtId="0" fontId="28" fillId="16" borderId="55" xfId="21" applyFont="1" applyFill="1" applyBorder="1" applyAlignment="1">
      <alignment vertical="center" wrapText="1"/>
    </xf>
    <xf numFmtId="0" fontId="8" fillId="2" borderId="23" xfId="21" applyFont="1" applyFill="1" applyBorder="1"/>
    <xf numFmtId="0" fontId="28" fillId="16" borderId="49" xfId="21" applyFont="1" applyFill="1" applyBorder="1" applyAlignment="1">
      <alignment vertical="center" wrapText="1"/>
    </xf>
    <xf numFmtId="14" fontId="28" fillId="16" borderId="0" xfId="21" applyNumberFormat="1" applyFont="1" applyFill="1" applyAlignment="1">
      <alignment vertical="center" wrapText="1"/>
    </xf>
    <xf numFmtId="14" fontId="28" fillId="16" borderId="23" xfId="21" applyNumberFormat="1" applyFont="1" applyFill="1" applyBorder="1" applyAlignment="1">
      <alignment vertical="center" wrapText="1"/>
    </xf>
    <xf numFmtId="0" fontId="28" fillId="16" borderId="24" xfId="21" applyFont="1" applyFill="1" applyBorder="1" applyAlignment="1">
      <alignment vertical="center" wrapText="1"/>
    </xf>
    <xf numFmtId="0" fontId="44" fillId="16" borderId="24" xfId="22" applyFont="1" applyFill="1" applyBorder="1" applyAlignment="1">
      <alignment vertical="center" wrapText="1"/>
    </xf>
    <xf numFmtId="0" fontId="44" fillId="16" borderId="11" xfId="22" applyFont="1" applyFill="1" applyBorder="1" applyAlignment="1">
      <alignment vertical="center" wrapText="1"/>
    </xf>
    <xf numFmtId="0" fontId="60" fillId="0" borderId="1" xfId="0" applyFont="1" applyBorder="1" applyAlignment="1">
      <alignment horizontal="center" vertical="center"/>
    </xf>
    <xf numFmtId="0" fontId="20" fillId="2" borderId="0" xfId="0" applyFont="1" applyFill="1" applyAlignment="1">
      <alignment vertical="center"/>
    </xf>
    <xf numFmtId="0" fontId="17" fillId="2" borderId="0" xfId="0" applyFont="1" applyFill="1" applyAlignment="1">
      <alignment vertical="center"/>
    </xf>
    <xf numFmtId="0" fontId="6" fillId="2" borderId="0" xfId="0" applyFont="1" applyFill="1" applyAlignment="1">
      <alignment vertical="center" wrapText="1"/>
    </xf>
    <xf numFmtId="0" fontId="6" fillId="2" borderId="0" xfId="0" applyFont="1" applyFill="1"/>
    <xf numFmtId="0" fontId="53" fillId="2" borderId="0" xfId="17" applyFont="1" applyFill="1" applyAlignment="1">
      <alignment horizontal="justify" vertical="center"/>
    </xf>
    <xf numFmtId="0" fontId="8" fillId="2" borderId="15" xfId="0" applyFont="1" applyFill="1" applyBorder="1" applyAlignment="1">
      <alignment horizontal="center" wrapText="1"/>
    </xf>
    <xf numFmtId="0" fontId="8" fillId="2" borderId="22" xfId="0" applyFont="1" applyFill="1" applyBorder="1" applyAlignment="1">
      <alignment horizontal="center" wrapText="1"/>
    </xf>
    <xf numFmtId="0" fontId="8" fillId="2" borderId="12" xfId="0" applyFont="1" applyFill="1" applyBorder="1" applyAlignment="1">
      <alignment horizontal="center" wrapText="1"/>
    </xf>
    <xf numFmtId="0" fontId="8" fillId="2" borderId="23" xfId="0" applyFont="1" applyFill="1" applyBorder="1" applyAlignment="1">
      <alignment horizontal="center" wrapText="1"/>
    </xf>
    <xf numFmtId="0" fontId="8" fillId="2" borderId="20" xfId="0" applyFont="1" applyFill="1" applyBorder="1" applyAlignment="1">
      <alignment horizontal="center" wrapText="1"/>
    </xf>
    <xf numFmtId="0" fontId="8" fillId="2" borderId="11" xfId="0" applyFont="1" applyFill="1" applyBorder="1" applyAlignment="1">
      <alignment horizontal="center" wrapText="1"/>
    </xf>
    <xf numFmtId="0" fontId="32" fillId="2" borderId="1" xfId="0" applyFont="1" applyFill="1" applyBorder="1" applyAlignment="1">
      <alignment horizontal="left" wrapText="1" indent="2"/>
    </xf>
    <xf numFmtId="0" fontId="32" fillId="2" borderId="1" xfId="0" applyFont="1" applyFill="1" applyBorder="1" applyAlignment="1">
      <alignment horizontal="left" wrapText="1"/>
    </xf>
    <xf numFmtId="165" fontId="24" fillId="2" borderId="1" xfId="0" applyNumberFormat="1" applyFont="1" applyFill="1" applyBorder="1" applyAlignment="1">
      <alignment horizontal="right"/>
    </xf>
    <xf numFmtId="0" fontId="8" fillId="2" borderId="1" xfId="0" applyFont="1" applyFill="1" applyBorder="1" applyAlignment="1">
      <alignment horizontal="left" wrapText="1" indent="1"/>
    </xf>
    <xf numFmtId="165" fontId="61" fillId="3" borderId="1" xfId="0" applyNumberFormat="1" applyFont="1" applyFill="1" applyBorder="1" applyAlignment="1">
      <alignment horizontal="right" wrapText="1"/>
    </xf>
    <xf numFmtId="0" fontId="33" fillId="2" borderId="1" xfId="0" applyFont="1" applyFill="1" applyBorder="1" applyAlignment="1">
      <alignment horizontal="center" wrapText="1"/>
    </xf>
    <xf numFmtId="165" fontId="22" fillId="2" borderId="1" xfId="0" applyNumberFormat="1" applyFont="1" applyFill="1" applyBorder="1" applyAlignment="1">
      <alignment horizontal="right" wrapText="1"/>
    </xf>
    <xf numFmtId="165" fontId="22" fillId="3" borderId="1" xfId="0" applyNumberFormat="1" applyFont="1" applyFill="1" applyBorder="1" applyAlignment="1">
      <alignment horizontal="right" wrapText="1"/>
    </xf>
    <xf numFmtId="165" fontId="8" fillId="2" borderId="0" xfId="0" applyNumberFormat="1" applyFont="1" applyFill="1" applyAlignment="1">
      <alignment wrapText="1"/>
    </xf>
    <xf numFmtId="0" fontId="25" fillId="2" borderId="0" xfId="0" applyFont="1" applyFill="1" applyAlignment="1">
      <alignment horizontal="left"/>
    </xf>
    <xf numFmtId="0" fontId="25" fillId="0" borderId="0" xfId="12" applyFont="1" applyAlignment="1">
      <alignment horizontal="left"/>
    </xf>
    <xf numFmtId="0" fontId="22" fillId="2" borderId="0" xfId="12" applyFont="1" applyFill="1" applyAlignment="1">
      <alignment horizontal="left"/>
    </xf>
    <xf numFmtId="0" fontId="62" fillId="2" borderId="0" xfId="12" applyFont="1" applyFill="1" applyAlignment="1">
      <alignment horizontal="left"/>
    </xf>
    <xf numFmtId="2" fontId="8" fillId="3" borderId="1" xfId="12" applyNumberFormat="1" applyFont="1" applyFill="1" applyBorder="1" applyAlignment="1">
      <alignment vertical="center"/>
    </xf>
    <xf numFmtId="0" fontId="22" fillId="2" borderId="0" xfId="12" applyFont="1" applyFill="1"/>
    <xf numFmtId="0" fontId="8" fillId="2" borderId="19" xfId="12" applyFont="1" applyFill="1" applyBorder="1" applyAlignment="1">
      <alignment horizontal="left" vertical="center" wrapText="1" indent="1"/>
    </xf>
    <xf numFmtId="165" fontId="8" fillId="2" borderId="19" xfId="12" applyNumberFormat="1" applyFont="1" applyFill="1" applyBorder="1" applyAlignment="1">
      <alignment horizontal="right" vertical="center" wrapText="1"/>
    </xf>
    <xf numFmtId="0" fontId="8" fillId="2" borderId="19" xfId="12" applyFont="1" applyFill="1" applyBorder="1" applyAlignment="1">
      <alignment vertical="center" wrapText="1"/>
    </xf>
    <xf numFmtId="0" fontId="22" fillId="2" borderId="1" xfId="12" applyFont="1" applyFill="1" applyBorder="1" applyAlignment="1">
      <alignment horizontal="left" vertical="center" wrapText="1" indent="3"/>
    </xf>
    <xf numFmtId="165" fontId="8" fillId="2" borderId="1" xfId="12" applyNumberFormat="1" applyFont="1" applyFill="1" applyBorder="1" applyAlignment="1">
      <alignment horizontal="right" vertical="center" wrapText="1"/>
    </xf>
    <xf numFmtId="0" fontId="8" fillId="2" borderId="1" xfId="12" applyFont="1" applyFill="1" applyBorder="1" applyAlignment="1">
      <alignment horizontal="left" vertical="center" wrapText="1" indent="4"/>
    </xf>
    <xf numFmtId="165" fontId="8" fillId="2" borderId="1" xfId="12" applyNumberFormat="1" applyFont="1" applyFill="1" applyBorder="1" applyAlignment="1">
      <alignment horizontal="right" vertical="center" wrapText="1" indent="4"/>
    </xf>
    <xf numFmtId="165" fontId="8" fillId="0" borderId="1" xfId="12" applyNumberFormat="1" applyFont="1" applyBorder="1" applyAlignment="1">
      <alignment horizontal="right" vertical="center" wrapText="1"/>
    </xf>
    <xf numFmtId="0" fontId="8" fillId="2" borderId="1" xfId="12" applyFont="1" applyFill="1" applyBorder="1" applyAlignment="1">
      <alignment horizontal="left" vertical="center" wrapText="1" indent="6"/>
    </xf>
    <xf numFmtId="165" fontId="8" fillId="3" borderId="16" xfId="12" applyNumberFormat="1" applyFont="1" applyFill="1" applyBorder="1" applyAlignment="1">
      <alignment horizontal="right" vertical="center" wrapText="1"/>
    </xf>
    <xf numFmtId="165" fontId="8" fillId="3" borderId="21" xfId="12" applyNumberFormat="1" applyFont="1" applyFill="1" applyBorder="1" applyAlignment="1">
      <alignment horizontal="right" vertical="center" wrapText="1"/>
    </xf>
    <xf numFmtId="165" fontId="8" fillId="2" borderId="13" xfId="12" applyNumberFormat="1" applyFont="1" applyFill="1" applyBorder="1" applyAlignment="1">
      <alignment horizontal="right" vertical="center" wrapText="1"/>
    </xf>
    <xf numFmtId="0" fontId="36" fillId="3" borderId="13" xfId="12" applyFont="1" applyFill="1" applyBorder="1" applyAlignment="1">
      <alignment horizontal="center" vertical="center" wrapText="1"/>
    </xf>
    <xf numFmtId="0" fontId="0" fillId="2" borderId="0" xfId="0" applyFill="1"/>
    <xf numFmtId="0" fontId="27" fillId="2" borderId="0" xfId="1" applyFont="1" applyFill="1" applyAlignment="1"/>
    <xf numFmtId="0" fontId="16" fillId="2" borderId="0" xfId="17" applyFill="1" applyBorder="1" applyAlignment="1">
      <alignment horizontal="left" vertical="center"/>
    </xf>
    <xf numFmtId="0" fontId="16" fillId="2" borderId="23" xfId="17" applyFill="1" applyBorder="1" applyAlignment="1">
      <alignment horizontal="left" vertical="center"/>
    </xf>
    <xf numFmtId="0" fontId="16" fillId="2" borderId="21" xfId="17" applyFill="1" applyBorder="1"/>
    <xf numFmtId="0" fontId="16" fillId="2" borderId="22" xfId="17" applyFill="1" applyBorder="1"/>
    <xf numFmtId="0" fontId="2" fillId="2" borderId="0" xfId="1" applyFill="1" applyAlignment="1"/>
    <xf numFmtId="0" fontId="16" fillId="2" borderId="24" xfId="17" applyFill="1" applyBorder="1" applyAlignment="1">
      <alignment horizontal="left" vertical="center"/>
    </xf>
    <xf numFmtId="0" fontId="16" fillId="2" borderId="11" xfId="17" applyFill="1" applyBorder="1" applyAlignment="1">
      <alignment horizontal="left" vertical="center"/>
    </xf>
    <xf numFmtId="0" fontId="2" fillId="2" borderId="0" xfId="1" applyFill="1" applyAlignment="1">
      <alignment horizontal="left"/>
    </xf>
    <xf numFmtId="0" fontId="15" fillId="2" borderId="20" xfId="16" applyFill="1" applyBorder="1" applyAlignment="1">
      <alignment horizontal="left"/>
    </xf>
    <xf numFmtId="0" fontId="15" fillId="2" borderId="24" xfId="16" applyFill="1" applyBorder="1" applyAlignment="1">
      <alignment horizontal="left"/>
    </xf>
    <xf numFmtId="0" fontId="15" fillId="2" borderId="11" xfId="16" applyFill="1" applyBorder="1" applyAlignment="1">
      <alignment horizontal="left"/>
    </xf>
    <xf numFmtId="0" fontId="15" fillId="2" borderId="12" xfId="16" applyFill="1" applyBorder="1"/>
    <xf numFmtId="0" fontId="15" fillId="2" borderId="0" xfId="16" applyFill="1" applyBorder="1"/>
    <xf numFmtId="0" fontId="15" fillId="2" borderId="23" xfId="16" applyFill="1" applyBorder="1"/>
    <xf numFmtId="0" fontId="15" fillId="2" borderId="20" xfId="16" applyFill="1" applyBorder="1"/>
    <xf numFmtId="0" fontId="15" fillId="2" borderId="24" xfId="16" applyFill="1" applyBorder="1"/>
    <xf numFmtId="0" fontId="15" fillId="2" borderId="11" xfId="16" applyFill="1" applyBorder="1"/>
    <xf numFmtId="0" fontId="15" fillId="2" borderId="15" xfId="16" applyFill="1" applyBorder="1"/>
    <xf numFmtId="0" fontId="15" fillId="2" borderId="21" xfId="16" applyFill="1" applyBorder="1"/>
    <xf numFmtId="0" fontId="15" fillId="2" borderId="22" xfId="16" applyFill="1" applyBorder="1"/>
    <xf numFmtId="0" fontId="16" fillId="2" borderId="15" xfId="17" applyFill="1" applyBorder="1"/>
    <xf numFmtId="0" fontId="16" fillId="2" borderId="21" xfId="17" applyFill="1" applyBorder="1"/>
    <xf numFmtId="0" fontId="16" fillId="2" borderId="22" xfId="17" applyFill="1" applyBorder="1"/>
    <xf numFmtId="0" fontId="16" fillId="2" borderId="12" xfId="17" applyFill="1" applyBorder="1" applyAlignment="1">
      <alignment horizontal="left" vertical="center"/>
    </xf>
    <xf numFmtId="0" fontId="16" fillId="2" borderId="0" xfId="17" applyFill="1" applyBorder="1" applyAlignment="1">
      <alignment horizontal="left" vertical="center"/>
    </xf>
    <xf numFmtId="0" fontId="16" fillId="2" borderId="23" xfId="17" applyFill="1" applyBorder="1" applyAlignment="1">
      <alignment horizontal="left" vertical="center"/>
    </xf>
    <xf numFmtId="0" fontId="16" fillId="2" borderId="20" xfId="17" applyFill="1" applyBorder="1" applyAlignment="1">
      <alignment horizontal="left" vertical="center"/>
    </xf>
    <xf numFmtId="0" fontId="16" fillId="2" borderId="24" xfId="17" applyFill="1" applyBorder="1" applyAlignment="1">
      <alignment horizontal="left" vertical="center"/>
    </xf>
    <xf numFmtId="0" fontId="16" fillId="2" borderId="11" xfId="17" applyFill="1" applyBorder="1" applyAlignment="1">
      <alignment horizontal="left" vertical="center"/>
    </xf>
    <xf numFmtId="0" fontId="15" fillId="2" borderId="20" xfId="16" applyFill="1" applyBorder="1" applyAlignment="1">
      <alignment horizontal="left" vertical="center"/>
    </xf>
    <xf numFmtId="0" fontId="15" fillId="2" borderId="24" xfId="16" applyFill="1" applyBorder="1" applyAlignment="1">
      <alignment horizontal="left" vertical="center"/>
    </xf>
    <xf numFmtId="0" fontId="15" fillId="2" borderId="11" xfId="16" applyFill="1" applyBorder="1" applyAlignment="1">
      <alignment horizontal="left" vertical="center"/>
    </xf>
    <xf numFmtId="0" fontId="15" fillId="2" borderId="12" xfId="16" applyFill="1" applyBorder="1" applyAlignment="1">
      <alignment horizontal="left"/>
    </xf>
    <xf numFmtId="0" fontId="15" fillId="2" borderId="0" xfId="16" applyFill="1" applyBorder="1" applyAlignment="1">
      <alignment horizontal="left"/>
    </xf>
    <xf numFmtId="0" fontId="15" fillId="2" borderId="23" xfId="16" applyFill="1" applyBorder="1" applyAlignment="1">
      <alignment horizontal="left"/>
    </xf>
    <xf numFmtId="0" fontId="15" fillId="2" borderId="12" xfId="16" applyFill="1" applyBorder="1" applyAlignment="1">
      <alignment horizontal="left" vertical="center"/>
    </xf>
    <xf numFmtId="0" fontId="15" fillId="2" borderId="0" xfId="16" applyFill="1" applyBorder="1" applyAlignment="1">
      <alignment horizontal="left" vertical="center"/>
    </xf>
    <xf numFmtId="0" fontId="15" fillId="2" borderId="23" xfId="16" applyFill="1" applyBorder="1" applyAlignment="1">
      <alignment horizontal="left" vertical="center"/>
    </xf>
    <xf numFmtId="0" fontId="16" fillId="2" borderId="13" xfId="17" applyFill="1" applyBorder="1"/>
    <xf numFmtId="0" fontId="16" fillId="2" borderId="16" xfId="17" applyFill="1" applyBorder="1"/>
    <xf numFmtId="0" fontId="16" fillId="2" borderId="17" xfId="17" applyFill="1" applyBorder="1"/>
    <xf numFmtId="0" fontId="16" fillId="2" borderId="15" xfId="17" applyFill="1" applyBorder="1" applyAlignment="1"/>
    <xf numFmtId="0" fontId="16" fillId="2" borderId="21" xfId="17" applyFill="1" applyBorder="1" applyAlignment="1"/>
    <xf numFmtId="0" fontId="16" fillId="2" borderId="22" xfId="17" applyFill="1" applyBorder="1" applyAlignment="1"/>
    <xf numFmtId="0" fontId="24" fillId="2" borderId="15" xfId="0" applyFont="1" applyFill="1" applyBorder="1" applyAlignment="1">
      <alignment horizontal="center" wrapText="1"/>
    </xf>
    <xf numFmtId="0" fontId="24" fillId="2" borderId="22" xfId="0" applyFont="1" applyFill="1" applyBorder="1" applyAlignment="1">
      <alignment horizontal="center" wrapText="1"/>
    </xf>
    <xf numFmtId="0" fontId="24" fillId="2" borderId="12" xfId="0" applyFont="1" applyFill="1" applyBorder="1" applyAlignment="1">
      <alignment horizontal="center" wrapText="1"/>
    </xf>
    <xf numFmtId="0" fontId="24" fillId="2" borderId="23" xfId="0" applyFont="1" applyFill="1" applyBorder="1" applyAlignment="1">
      <alignment horizontal="center" wrapText="1"/>
    </xf>
    <xf numFmtId="0" fontId="24" fillId="2" borderId="20" xfId="0" applyFont="1" applyFill="1" applyBorder="1" applyAlignment="1">
      <alignment horizontal="center" wrapText="1"/>
    </xf>
    <xf numFmtId="0" fontId="24" fillId="2" borderId="11" xfId="0" applyFont="1" applyFill="1" applyBorder="1" applyAlignment="1">
      <alignment horizontal="center" wrapText="1"/>
    </xf>
    <xf numFmtId="0" fontId="25" fillId="2" borderId="1" xfId="0" applyFont="1" applyFill="1" applyBorder="1" applyAlignment="1">
      <alignment horizontal="center" wrapText="1"/>
    </xf>
    <xf numFmtId="0" fontId="25" fillId="3" borderId="13" xfId="0" applyFont="1" applyFill="1" applyBorder="1" applyAlignment="1">
      <alignment horizontal="center" wrapText="1"/>
    </xf>
    <xf numFmtId="0" fontId="25" fillId="3" borderId="16" xfId="0" applyFont="1" applyFill="1" applyBorder="1" applyAlignment="1">
      <alignment horizontal="center" wrapText="1"/>
    </xf>
    <xf numFmtId="0" fontId="25" fillId="3" borderId="17" xfId="0" applyFont="1" applyFill="1" applyBorder="1" applyAlignment="1">
      <alignment horizontal="center" wrapText="1"/>
    </xf>
    <xf numFmtId="0" fontId="25" fillId="2" borderId="13" xfId="0" applyFont="1" applyFill="1" applyBorder="1" applyAlignment="1">
      <alignment horizontal="center" wrapText="1"/>
    </xf>
    <xf numFmtId="0" fontId="25" fillId="2" borderId="16" xfId="0" applyFont="1" applyFill="1" applyBorder="1" applyAlignment="1">
      <alignment horizontal="center" wrapText="1"/>
    </xf>
    <xf numFmtId="0" fontId="25" fillId="2" borderId="17" xfId="0" applyFont="1" applyFill="1" applyBorder="1" applyAlignment="1">
      <alignment horizontal="center" wrapText="1"/>
    </xf>
    <xf numFmtId="0" fontId="29" fillId="3" borderId="13" xfId="0" applyFont="1" applyFill="1" applyBorder="1" applyAlignment="1">
      <alignment horizontal="center" wrapText="1"/>
    </xf>
    <xf numFmtId="0" fontId="29" fillId="3" borderId="16" xfId="0" applyFont="1" applyFill="1" applyBorder="1" applyAlignment="1">
      <alignment horizontal="center" wrapText="1"/>
    </xf>
    <xf numFmtId="0" fontId="29" fillId="3" borderId="17" xfId="0" applyFont="1" applyFill="1" applyBorder="1" applyAlignment="1">
      <alignment horizontal="center" wrapText="1"/>
    </xf>
    <xf numFmtId="0" fontId="22" fillId="3" borderId="13"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5" fillId="3" borderId="20" xfId="0" applyFont="1" applyFill="1" applyBorder="1" applyAlignment="1">
      <alignment horizontal="left"/>
    </xf>
    <xf numFmtId="0" fontId="25" fillId="3" borderId="24" xfId="0" applyFont="1" applyFill="1" applyBorder="1" applyAlignment="1">
      <alignment horizontal="left"/>
    </xf>
    <xf numFmtId="0" fontId="25" fillId="3" borderId="11" xfId="0" applyFont="1" applyFill="1" applyBorder="1" applyAlignment="1">
      <alignment horizontal="left"/>
    </xf>
    <xf numFmtId="0" fontId="29" fillId="2" borderId="13" xfId="0" applyFont="1" applyFill="1" applyBorder="1" applyAlignment="1">
      <alignment horizontal="center" wrapText="1"/>
    </xf>
    <xf numFmtId="0" fontId="29" fillId="2" borderId="16" xfId="0" applyFont="1" applyFill="1" applyBorder="1" applyAlignment="1">
      <alignment horizontal="center" wrapText="1"/>
    </xf>
    <xf numFmtId="0" fontId="29" fillId="2" borderId="17" xfId="0" applyFont="1" applyFill="1" applyBorder="1" applyAlignment="1">
      <alignment horizontal="center" wrapText="1"/>
    </xf>
    <xf numFmtId="0" fontId="17" fillId="2" borderId="0" xfId="4" applyFont="1" applyFill="1" applyAlignment="1">
      <alignment horizont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17"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3" borderId="13"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34" fillId="3" borderId="13" xfId="0" applyFont="1" applyFill="1" applyBorder="1" applyAlignment="1">
      <alignment horizontal="center" wrapText="1"/>
    </xf>
    <xf numFmtId="0" fontId="34" fillId="3" borderId="16" xfId="0" applyFont="1" applyFill="1" applyBorder="1" applyAlignment="1">
      <alignment horizontal="center" wrapText="1"/>
    </xf>
    <xf numFmtId="0" fontId="34" fillId="3" borderId="17" xfId="0" applyFont="1" applyFill="1" applyBorder="1" applyAlignment="1">
      <alignment horizontal="center" wrapText="1"/>
    </xf>
    <xf numFmtId="0" fontId="36" fillId="2" borderId="0" xfId="0" applyFont="1" applyFill="1" applyAlignment="1">
      <alignment horizontal="center" vertical="center"/>
    </xf>
    <xf numFmtId="0" fontId="24" fillId="2" borderId="1" xfId="0" applyFont="1" applyFill="1" applyBorder="1" applyAlignment="1">
      <alignment horizontal="center" wrapText="1"/>
    </xf>
    <xf numFmtId="0" fontId="24" fillId="2" borderId="1" xfId="0" applyFont="1" applyFill="1" applyBorder="1" applyAlignment="1">
      <alignment horizontal="justify" vertical="center" wrapText="1"/>
    </xf>
    <xf numFmtId="0" fontId="29" fillId="2" borderId="13" xfId="0" applyFont="1" applyFill="1" applyBorder="1" applyAlignment="1">
      <alignment horizontal="left" wrapText="1"/>
    </xf>
    <xf numFmtId="0" fontId="29" fillId="2" borderId="17" xfId="0" applyFont="1" applyFill="1" applyBorder="1" applyAlignment="1">
      <alignment horizontal="left" wrapText="1"/>
    </xf>
    <xf numFmtId="0" fontId="22" fillId="2" borderId="13" xfId="21" applyFont="1" applyFill="1" applyBorder="1"/>
    <xf numFmtId="0" fontId="22" fillId="2" borderId="16" xfId="21" applyFont="1" applyFill="1" applyBorder="1"/>
    <xf numFmtId="0" fontId="24" fillId="13" borderId="14" xfId="0" applyFont="1" applyFill="1" applyBorder="1" applyAlignment="1">
      <alignment horizontal="right" wrapText="1"/>
    </xf>
    <xf numFmtId="0" fontId="24" fillId="13" borderId="18" xfId="0" applyFont="1" applyFill="1" applyBorder="1" applyAlignment="1">
      <alignment horizontal="right" wrapText="1"/>
    </xf>
    <xf numFmtId="0" fontId="24" fillId="13" borderId="19" xfId="0" applyFont="1" applyFill="1" applyBorder="1" applyAlignment="1">
      <alignment horizontal="right" wrapText="1"/>
    </xf>
    <xf numFmtId="0" fontId="24" fillId="0" borderId="15" xfId="0" applyFont="1" applyBorder="1" applyAlignment="1">
      <alignment horizontal="right" wrapText="1"/>
    </xf>
    <xf numFmtId="0" fontId="24" fillId="0" borderId="22" xfId="0" applyFont="1" applyBorder="1" applyAlignment="1">
      <alignment horizontal="right" wrapText="1"/>
    </xf>
    <xf numFmtId="0" fontId="24" fillId="0" borderId="20" xfId="0" applyFont="1" applyBorder="1" applyAlignment="1">
      <alignment horizontal="right" wrapText="1"/>
    </xf>
    <xf numFmtId="0" fontId="24" fillId="0" borderId="11" xfId="0" applyFont="1" applyBorder="1" applyAlignment="1">
      <alignment horizontal="right" wrapText="1"/>
    </xf>
    <xf numFmtId="0" fontId="24" fillId="13" borderId="15" xfId="0" applyFont="1" applyFill="1" applyBorder="1" applyAlignment="1">
      <alignment horizontal="right" wrapText="1"/>
    </xf>
    <xf numFmtId="0" fontId="24" fillId="13" borderId="22" xfId="0" applyFont="1" applyFill="1" applyBorder="1" applyAlignment="1">
      <alignment horizontal="right" wrapText="1"/>
    </xf>
    <xf numFmtId="0" fontId="24" fillId="13" borderId="20" xfId="0" applyFont="1" applyFill="1" applyBorder="1" applyAlignment="1">
      <alignment horizontal="right" wrapText="1"/>
    </xf>
    <xf numFmtId="0" fontId="24" fillId="13" borderId="11" xfId="0" applyFont="1" applyFill="1" applyBorder="1" applyAlignment="1">
      <alignment horizontal="right" wrapText="1"/>
    </xf>
    <xf numFmtId="0" fontId="24" fillId="0" borderId="14" xfId="0" applyFont="1" applyBorder="1" applyAlignment="1">
      <alignment horizontal="right" wrapText="1"/>
    </xf>
    <xf numFmtId="0" fontId="24" fillId="0" borderId="18" xfId="0" applyFont="1" applyBorder="1" applyAlignment="1">
      <alignment horizontal="right" wrapText="1"/>
    </xf>
    <xf numFmtId="0" fontId="24" fillId="0" borderId="19" xfId="0" applyFont="1" applyBorder="1" applyAlignment="1">
      <alignment horizontal="right" wrapText="1"/>
    </xf>
    <xf numFmtId="0" fontId="24" fillId="13" borderId="21" xfId="0" applyFont="1" applyFill="1" applyBorder="1" applyAlignment="1">
      <alignment horizontal="right" wrapText="1"/>
    </xf>
    <xf numFmtId="0" fontId="24" fillId="13" borderId="24" xfId="0" applyFont="1" applyFill="1" applyBorder="1" applyAlignment="1">
      <alignment horizontal="right" wrapText="1"/>
    </xf>
    <xf numFmtId="0" fontId="24" fillId="13" borderId="23" xfId="0" applyFont="1" applyFill="1" applyBorder="1" applyAlignment="1">
      <alignment horizontal="right" wrapText="1"/>
    </xf>
    <xf numFmtId="0" fontId="25" fillId="3" borderId="13" xfId="0" applyFont="1" applyFill="1" applyBorder="1" applyAlignment="1">
      <alignment horizontal="center"/>
    </xf>
    <xf numFmtId="0" fontId="25" fillId="3" borderId="16" xfId="0" applyFont="1" applyFill="1" applyBorder="1" applyAlignment="1">
      <alignment horizontal="center"/>
    </xf>
    <xf numFmtId="0" fontId="25" fillId="3" borderId="17" xfId="0" applyFont="1" applyFill="1" applyBorder="1" applyAlignment="1">
      <alignment horizontal="center"/>
    </xf>
    <xf numFmtId="0" fontId="25" fillId="2" borderId="13" xfId="0" applyFont="1" applyFill="1" applyBorder="1" applyAlignment="1">
      <alignment horizontal="center" vertical="center"/>
    </xf>
    <xf numFmtId="0" fontId="25" fillId="2" borderId="17" xfId="0" applyFont="1" applyFill="1" applyBorder="1" applyAlignment="1">
      <alignment horizontal="center" vertical="center"/>
    </xf>
    <xf numFmtId="0" fontId="24" fillId="2" borderId="12" xfId="0" applyFont="1" applyFill="1" applyBorder="1" applyAlignment="1">
      <alignment horizontal="left"/>
    </xf>
    <xf numFmtId="0" fontId="24" fillId="2" borderId="23" xfId="0" applyFont="1" applyFill="1" applyBorder="1" applyAlignment="1">
      <alignment horizontal="left"/>
    </xf>
    <xf numFmtId="0" fontId="24" fillId="2" borderId="20" xfId="0" applyFont="1" applyFill="1" applyBorder="1" applyAlignment="1">
      <alignment horizontal="left"/>
    </xf>
    <xf numFmtId="0" fontId="24" fillId="2" borderId="11" xfId="0" applyFont="1" applyFill="1" applyBorder="1" applyAlignment="1">
      <alignment horizontal="left"/>
    </xf>
    <xf numFmtId="0" fontId="29" fillId="2" borderId="0" xfId="0" applyFont="1" applyFill="1" applyAlignment="1">
      <alignment horizontal="left" vertical="center" wrapText="1"/>
    </xf>
    <xf numFmtId="0" fontId="3" fillId="2" borderId="1" xfId="0" applyFont="1" applyFill="1" applyBorder="1" applyAlignment="1">
      <alignment horizontal="center"/>
    </xf>
    <xf numFmtId="0" fontId="3" fillId="2" borderId="1" xfId="0" applyFont="1" applyFill="1" applyBorder="1" applyAlignment="1">
      <alignment horizontal="center" vertical="center" wrapText="1"/>
    </xf>
    <xf numFmtId="0" fontId="28" fillId="3" borderId="30" xfId="0" applyFont="1" applyFill="1" applyBorder="1" applyAlignment="1">
      <alignment horizontal="center"/>
    </xf>
    <xf numFmtId="0" fontId="8" fillId="3" borderId="13" xfId="0" applyFont="1" applyFill="1" applyBorder="1" applyAlignment="1">
      <alignment horizontal="left"/>
    </xf>
    <xf numFmtId="0" fontId="8" fillId="3" borderId="16" xfId="0" applyFont="1" applyFill="1" applyBorder="1" applyAlignment="1">
      <alignment horizontal="left"/>
    </xf>
    <xf numFmtId="165" fontId="8" fillId="2" borderId="1" xfId="0" applyNumberFormat="1" applyFont="1" applyFill="1" applyBorder="1" applyAlignment="1">
      <alignment wrapText="1"/>
    </xf>
    <xf numFmtId="0" fontId="8" fillId="2" borderId="13" xfId="0" applyFont="1" applyFill="1" applyBorder="1" applyAlignment="1">
      <alignment wrapText="1"/>
    </xf>
    <xf numFmtId="0" fontId="8" fillId="2" borderId="1" xfId="0" applyFont="1" applyFill="1" applyBorder="1" applyAlignment="1">
      <alignment wrapText="1"/>
    </xf>
    <xf numFmtId="0" fontId="28" fillId="2" borderId="1" xfId="0" applyFont="1" applyFill="1" applyBorder="1" applyAlignment="1">
      <alignment horizontal="center" wrapText="1"/>
    </xf>
    <xf numFmtId="0" fontId="37" fillId="2" borderId="1" xfId="0" applyFont="1" applyFill="1" applyBorder="1" applyAlignment="1">
      <alignment wrapText="1"/>
    </xf>
    <xf numFmtId="164" fontId="8" fillId="2" borderId="1" xfId="0" applyNumberFormat="1" applyFont="1" applyFill="1" applyBorder="1" applyAlignment="1">
      <alignment wrapText="1"/>
    </xf>
    <xf numFmtId="165" fontId="8" fillId="2" borderId="14" xfId="0" applyNumberFormat="1" applyFont="1" applyFill="1" applyBorder="1" applyAlignment="1">
      <alignment wrapText="1"/>
    </xf>
    <xf numFmtId="0" fontId="8" fillId="2" borderId="19" xfId="0" applyFont="1" applyFill="1" applyBorder="1" applyAlignment="1">
      <alignment wrapText="1"/>
    </xf>
    <xf numFmtId="0" fontId="28" fillId="2" borderId="1" xfId="0" applyFont="1" applyFill="1" applyBorder="1" applyAlignment="1">
      <alignment wrapText="1"/>
    </xf>
    <xf numFmtId="0" fontId="8" fillId="3" borderId="30" xfId="0" applyFont="1" applyFill="1" applyBorder="1" applyAlignment="1">
      <alignment wrapText="1"/>
    </xf>
    <xf numFmtId="0" fontId="8" fillId="2" borderId="14" xfId="0" applyFont="1" applyFill="1" applyBorder="1" applyAlignment="1">
      <alignment wrapText="1"/>
    </xf>
    <xf numFmtId="0" fontId="28" fillId="2" borderId="17" xfId="0" applyFont="1" applyFill="1" applyBorder="1" applyAlignment="1">
      <alignment horizontal="center" wrapText="1"/>
    </xf>
    <xf numFmtId="0" fontId="28" fillId="2" borderId="13" xfId="0" applyFont="1" applyFill="1" applyBorder="1" applyAlignment="1">
      <alignment horizontal="center" wrapText="1"/>
    </xf>
    <xf numFmtId="0" fontId="28" fillId="2" borderId="16" xfId="0" applyFont="1" applyFill="1" applyBorder="1" applyAlignment="1">
      <alignment horizontal="center" wrapText="1"/>
    </xf>
    <xf numFmtId="0" fontId="38" fillId="3" borderId="30" xfId="0" applyFont="1" applyFill="1" applyBorder="1" applyAlignment="1">
      <alignment wrapText="1"/>
    </xf>
    <xf numFmtId="0" fontId="28" fillId="3" borderId="1" xfId="0" applyFont="1" applyFill="1" applyBorder="1" applyAlignment="1">
      <alignment wrapText="1"/>
    </xf>
    <xf numFmtId="0" fontId="28" fillId="3" borderId="13" xfId="0" applyFont="1" applyFill="1" applyBorder="1" applyAlignment="1">
      <alignment horizontal="left" wrapText="1"/>
    </xf>
    <xf numFmtId="0" fontId="28" fillId="3" borderId="16" xfId="0" applyFont="1" applyFill="1" applyBorder="1" applyAlignment="1">
      <alignment horizontal="left" wrapText="1"/>
    </xf>
    <xf numFmtId="0" fontId="28" fillId="3" borderId="24" xfId="0" applyFont="1" applyFill="1" applyBorder="1" applyAlignment="1">
      <alignment horizontal="left" wrapText="1"/>
    </xf>
    <xf numFmtId="0" fontId="28" fillId="3" borderId="11" xfId="0" applyFont="1" applyFill="1" applyBorder="1" applyAlignment="1">
      <alignment horizontal="left" wrapText="1"/>
    </xf>
    <xf numFmtId="0" fontId="28" fillId="3" borderId="21" xfId="0" applyFont="1" applyFill="1" applyBorder="1" applyAlignment="1">
      <alignment horizontal="left" wrapText="1"/>
    </xf>
    <xf numFmtId="0" fontId="28" fillId="3" borderId="22" xfId="0" applyFont="1" applyFill="1" applyBorder="1" applyAlignment="1">
      <alignment horizontal="left" wrapText="1"/>
    </xf>
    <xf numFmtId="0" fontId="3" fillId="2" borderId="1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6" fillId="8" borderId="32" xfId="0" applyFont="1" applyFill="1" applyBorder="1" applyAlignment="1">
      <alignment vertical="center"/>
    </xf>
    <xf numFmtId="0" fontId="6" fillId="8" borderId="45" xfId="0" applyFont="1" applyFill="1" applyBorder="1" applyAlignment="1">
      <alignment vertical="center"/>
    </xf>
    <xf numFmtId="0" fontId="52" fillId="0" borderId="39" xfId="0" applyFont="1" applyBorder="1" applyAlignment="1">
      <alignment vertical="center" wrapText="1"/>
    </xf>
    <xf numFmtId="0" fontId="52" fillId="0" borderId="2" xfId="0" applyFont="1" applyBorder="1" applyAlignment="1">
      <alignment vertical="center" wrapText="1"/>
    </xf>
    <xf numFmtId="0" fontId="51" fillId="0" borderId="41" xfId="0" applyFont="1" applyBorder="1" applyAlignment="1">
      <alignment vertical="center" wrapText="1"/>
    </xf>
    <xf numFmtId="0" fontId="51" fillId="0" borderId="44" xfId="0" applyFont="1" applyBorder="1" applyAlignment="1">
      <alignment vertical="center" wrapText="1"/>
    </xf>
    <xf numFmtId="0" fontId="51" fillId="0" borderId="3" xfId="0" applyFont="1" applyBorder="1" applyAlignment="1">
      <alignment vertical="center" wrapText="1"/>
    </xf>
    <xf numFmtId="0" fontId="51" fillId="0" borderId="9" xfId="0" applyFont="1" applyBorder="1" applyAlignment="1">
      <alignment vertical="center" wrapText="1"/>
    </xf>
    <xf numFmtId="0" fontId="51" fillId="0" borderId="37" xfId="0" applyFont="1" applyBorder="1" applyAlignment="1">
      <alignment vertical="center"/>
    </xf>
    <xf numFmtId="0" fontId="51" fillId="0" borderId="36" xfId="0" applyFont="1" applyBorder="1" applyAlignment="1">
      <alignment vertical="center"/>
    </xf>
    <xf numFmtId="0" fontId="52" fillId="0" borderId="39" xfId="0" applyFont="1" applyBorder="1" applyAlignment="1">
      <alignment horizontal="left" vertical="center" wrapText="1"/>
    </xf>
    <xf numFmtId="0" fontId="52" fillId="0" borderId="2" xfId="0" applyFont="1" applyBorder="1" applyAlignment="1">
      <alignment horizontal="left" vertical="center" wrapText="1"/>
    </xf>
    <xf numFmtId="0" fontId="51" fillId="0" borderId="4" xfId="0" applyFont="1" applyBorder="1" applyAlignment="1">
      <alignment vertical="center"/>
    </xf>
    <xf numFmtId="0" fontId="51" fillId="0" borderId="5" xfId="0" applyFont="1" applyBorder="1" applyAlignment="1">
      <alignment vertical="center"/>
    </xf>
    <xf numFmtId="0" fontId="51" fillId="0" borderId="26" xfId="0" applyFont="1" applyBorder="1" applyAlignment="1">
      <alignment vertical="center"/>
    </xf>
    <xf numFmtId="0" fontId="51" fillId="0" borderId="10" xfId="0" applyFont="1" applyBorder="1" applyAlignment="1">
      <alignment vertical="center"/>
    </xf>
    <xf numFmtId="0" fontId="51" fillId="0" borderId="34" xfId="0" applyFont="1" applyBorder="1" applyAlignment="1">
      <alignment vertical="center"/>
    </xf>
    <xf numFmtId="0" fontId="51" fillId="0" borderId="7" xfId="0" applyFont="1" applyBorder="1" applyAlignment="1">
      <alignment vertical="center"/>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9" xfId="0" applyFont="1" applyBorder="1" applyAlignment="1">
      <alignment horizontal="center" vertical="center" wrapText="1"/>
    </xf>
    <xf numFmtId="0" fontId="3" fillId="2" borderId="13" xfId="0" applyFont="1" applyFill="1" applyBorder="1" applyAlignment="1">
      <alignment horizontal="left" wrapText="1"/>
    </xf>
    <xf numFmtId="0" fontId="3" fillId="2" borderId="16" xfId="0" applyFont="1" applyFill="1" applyBorder="1" applyAlignment="1">
      <alignment horizontal="left" wrapText="1"/>
    </xf>
    <xf numFmtId="0" fontId="3" fillId="2" borderId="17" xfId="0" applyFont="1" applyFill="1" applyBorder="1" applyAlignment="1">
      <alignment horizontal="left" wrapText="1"/>
    </xf>
    <xf numFmtId="0" fontId="3" fillId="2" borderId="13"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0" xfId="0" applyFont="1" applyFill="1" applyAlignment="1">
      <alignment horizontal="left"/>
    </xf>
    <xf numFmtId="0" fontId="3" fillId="2" borderId="1" xfId="0" applyFont="1" applyFill="1" applyBorder="1" applyAlignment="1">
      <alignment horizontal="left"/>
    </xf>
    <xf numFmtId="0" fontId="3" fillId="2" borderId="1" xfId="0" applyFont="1" applyFill="1" applyBorder="1" applyAlignment="1">
      <alignment horizontal="left" wrapText="1"/>
    </xf>
    <xf numFmtId="0" fontId="3" fillId="2" borderId="1" xfId="0" applyFont="1" applyFill="1" applyBorder="1" applyAlignment="1">
      <alignment horizontal="left" vertical="center" wrapText="1"/>
    </xf>
    <xf numFmtId="0" fontId="22" fillId="2" borderId="1" xfId="0" applyFont="1" applyFill="1" applyBorder="1" applyAlignment="1">
      <alignment horizontal="center" wrapText="1"/>
    </xf>
    <xf numFmtId="0" fontId="22" fillId="2" borderId="14" xfId="0" applyFont="1" applyFill="1" applyBorder="1" applyAlignment="1">
      <alignment horizontal="center" wrapText="1"/>
    </xf>
    <xf numFmtId="0" fontId="8" fillId="2" borderId="1" xfId="0" applyFont="1" applyFill="1" applyBorder="1" applyAlignment="1">
      <alignment horizontal="center"/>
    </xf>
    <xf numFmtId="0" fontId="22" fillId="2" borderId="17"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8" fillId="2" borderId="12" xfId="0" applyFont="1" applyFill="1" applyBorder="1" applyAlignment="1">
      <alignment vertical="center" wrapText="1"/>
    </xf>
    <xf numFmtId="164" fontId="8" fillId="2" borderId="23" xfId="0" applyNumberFormat="1" applyFont="1" applyFill="1" applyBorder="1" applyAlignment="1">
      <alignment vertical="center" wrapText="1"/>
    </xf>
    <xf numFmtId="0" fontId="8" fillId="2" borderId="23" xfId="0" applyFont="1" applyFill="1" applyBorder="1" applyAlignment="1">
      <alignment vertical="center" wrapText="1"/>
    </xf>
    <xf numFmtId="0" fontId="8" fillId="2" borderId="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27"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14" xfId="0" applyFont="1" applyFill="1" applyBorder="1" applyAlignment="1">
      <alignment horizontal="center" vertical="top" wrapText="1"/>
    </xf>
    <xf numFmtId="0" fontId="22" fillId="2" borderId="18" xfId="0" applyFont="1" applyFill="1" applyBorder="1" applyAlignment="1">
      <alignment horizontal="center" vertical="top" wrapText="1"/>
    </xf>
    <xf numFmtId="0" fontId="22" fillId="2" borderId="19" xfId="0" applyFont="1" applyFill="1" applyBorder="1" applyAlignment="1">
      <alignment horizontal="center" vertical="top" wrapText="1"/>
    </xf>
    <xf numFmtId="0" fontId="22" fillId="2" borderId="12" xfId="0" applyFont="1" applyFill="1" applyBorder="1" applyAlignment="1">
      <alignment wrapText="1"/>
    </xf>
    <xf numFmtId="0" fontId="22" fillId="2" borderId="20" xfId="0" applyFont="1" applyFill="1" applyBorder="1" applyAlignment="1">
      <alignment wrapText="1"/>
    </xf>
    <xf numFmtId="0" fontId="22" fillId="2" borderId="19" xfId="0" applyFont="1" applyFill="1" applyBorder="1" applyAlignment="1">
      <alignment horizontal="center" wrapText="1"/>
    </xf>
    <xf numFmtId="0" fontId="22" fillId="2" borderId="28" xfId="0" applyFont="1" applyFill="1" applyBorder="1" applyAlignment="1">
      <alignment horizontal="center" vertical="center" wrapText="1"/>
    </xf>
    <xf numFmtId="0" fontId="22" fillId="2" borderId="29" xfId="0" applyFont="1" applyFill="1" applyBorder="1" applyAlignment="1">
      <alignment horizontal="center" vertical="center" wrapText="1"/>
    </xf>
    <xf numFmtId="165" fontId="33" fillId="3" borderId="1" xfId="0" applyNumberFormat="1" applyFont="1" applyFill="1" applyBorder="1" applyAlignment="1">
      <alignment horizontal="right" wrapText="1"/>
    </xf>
    <xf numFmtId="165" fontId="8" fillId="2" borderId="1" xfId="0" applyNumberFormat="1" applyFont="1" applyFill="1" applyBorder="1" applyAlignment="1">
      <alignment horizontal="right" wrapText="1"/>
    </xf>
    <xf numFmtId="0" fontId="8" fillId="2" borderId="0" xfId="0" applyFont="1" applyFill="1"/>
    <xf numFmtId="0" fontId="22" fillId="2" borderId="12" xfId="0" applyFont="1" applyFill="1" applyBorder="1" applyAlignment="1">
      <alignment horizontal="center" wrapText="1"/>
    </xf>
    <xf numFmtId="0" fontId="22" fillId="2" borderId="0" xfId="0" applyFont="1" applyFill="1" applyAlignment="1">
      <alignment horizontal="center" wrapText="1"/>
    </xf>
    <xf numFmtId="0" fontId="22" fillId="2" borderId="14"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18"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9" fillId="2" borderId="22" xfId="0" applyFont="1" applyFill="1" applyBorder="1" applyAlignment="1">
      <alignment horizontal="center" vertical="center" wrapText="1"/>
    </xf>
    <xf numFmtId="0" fontId="18" fillId="2" borderId="0" xfId="0" applyFont="1" applyFill="1" applyAlignment="1">
      <alignment horizontal="left" vertical="center" wrapText="1"/>
    </xf>
    <xf numFmtId="0" fontId="29" fillId="9" borderId="22" xfId="0" applyFont="1" applyFill="1" applyBorder="1" applyAlignment="1">
      <alignment vertical="center" wrapText="1"/>
    </xf>
    <xf numFmtId="0" fontId="29" fillId="9" borderId="23" xfId="0" applyFont="1" applyFill="1" applyBorder="1" applyAlignment="1">
      <alignment vertical="center" wrapText="1"/>
    </xf>
    <xf numFmtId="0" fontId="29" fillId="9" borderId="11" xfId="0" applyFont="1" applyFill="1" applyBorder="1" applyAlignment="1">
      <alignment vertical="center" wrapText="1"/>
    </xf>
    <xf numFmtId="0" fontId="29" fillId="9" borderId="1" xfId="0" applyFont="1" applyFill="1" applyBorder="1" applyAlignment="1">
      <alignment wrapText="1"/>
    </xf>
    <xf numFmtId="0" fontId="25" fillId="9" borderId="1" xfId="0" applyFont="1" applyFill="1" applyBorder="1" applyAlignment="1">
      <alignment wrapText="1"/>
    </xf>
    <xf numFmtId="0" fontId="29" fillId="3" borderId="16" xfId="0" applyFont="1" applyFill="1" applyBorder="1" applyAlignment="1">
      <alignment horizontal="center" vertical="center"/>
    </xf>
    <xf numFmtId="0" fontId="29" fillId="3" borderId="17" xfId="0" applyFont="1" applyFill="1" applyBorder="1" applyAlignment="1">
      <alignment horizontal="center" vertical="center"/>
    </xf>
    <xf numFmtId="0" fontId="18" fillId="2" borderId="14"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24" fillId="2" borderId="24" xfId="0" applyFont="1" applyFill="1" applyBorder="1" applyAlignment="1">
      <alignment horizontal="left"/>
    </xf>
    <xf numFmtId="0" fontId="24" fillId="2" borderId="12" xfId="0" applyFont="1" applyFill="1" applyBorder="1" applyAlignment="1">
      <alignment horizontal="center" vertical="center" wrapText="1"/>
    </xf>
    <xf numFmtId="0" fontId="24" fillId="2" borderId="23"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5" fillId="2" borderId="1" xfId="0" applyFont="1" applyFill="1" applyBorder="1" applyAlignment="1">
      <alignment horizontal="left"/>
    </xf>
    <xf numFmtId="0" fontId="25" fillId="2" borderId="1" xfId="10" applyFont="1" applyFill="1" applyBorder="1" applyAlignment="1">
      <alignment horizontal="center" vertical="center"/>
    </xf>
    <xf numFmtId="0" fontId="24" fillId="3" borderId="13" xfId="0" applyFont="1" applyFill="1" applyBorder="1" applyAlignment="1">
      <alignment horizontal="left" wrapText="1"/>
    </xf>
    <xf numFmtId="0" fontId="24" fillId="3" borderId="16" xfId="0" applyFont="1" applyFill="1" applyBorder="1" applyAlignment="1">
      <alignment horizontal="left" wrapText="1"/>
    </xf>
    <xf numFmtId="0" fontId="24" fillId="3" borderId="17" xfId="0" applyFont="1" applyFill="1" applyBorder="1" applyAlignment="1">
      <alignment horizontal="left" wrapText="1"/>
    </xf>
    <xf numFmtId="0" fontId="24" fillId="2" borderId="13" xfId="0" applyFont="1" applyFill="1" applyBorder="1" applyAlignment="1">
      <alignment horizontal="left"/>
    </xf>
    <xf numFmtId="0" fontId="24" fillId="2" borderId="16" xfId="0" applyFont="1" applyFill="1" applyBorder="1" applyAlignment="1">
      <alignment horizontal="left"/>
    </xf>
    <xf numFmtId="0" fontId="24" fillId="2" borderId="13" xfId="0" applyFont="1" applyFill="1" applyBorder="1" applyAlignment="1">
      <alignment horizontal="left" wrapText="1"/>
    </xf>
    <xf numFmtId="0" fontId="24" fillId="2" borderId="17" xfId="0" applyFont="1" applyFill="1" applyBorder="1" applyAlignment="1">
      <alignment horizontal="left" wrapText="1"/>
    </xf>
    <xf numFmtId="0" fontId="25" fillId="0" borderId="15" xfId="4" applyFont="1" applyBorder="1" applyAlignment="1">
      <alignment horizontal="center" vertical="center" wrapText="1"/>
    </xf>
    <xf numFmtId="0" fontId="25" fillId="0" borderId="22" xfId="4" applyFont="1" applyBorder="1" applyAlignment="1">
      <alignment horizontal="center" vertical="center" wrapText="1"/>
    </xf>
    <xf numFmtId="0" fontId="22" fillId="0" borderId="15" xfId="4" applyFont="1" applyBorder="1" applyAlignment="1">
      <alignment horizontal="center" vertical="center" wrapText="1"/>
    </xf>
    <xf numFmtId="0" fontId="22" fillId="0" borderId="22" xfId="4" applyFont="1" applyBorder="1" applyAlignment="1">
      <alignment horizontal="center" vertical="center" wrapText="1"/>
    </xf>
    <xf numFmtId="0" fontId="56" fillId="0" borderId="15" xfId="4" applyFont="1" applyBorder="1" applyAlignment="1">
      <alignment horizontal="center" vertical="center" wrapText="1"/>
    </xf>
    <xf numFmtId="0" fontId="56" fillId="0" borderId="22" xfId="4" applyFont="1" applyBorder="1" applyAlignment="1">
      <alignment horizontal="center" vertical="center" wrapText="1"/>
    </xf>
    <xf numFmtId="0" fontId="56" fillId="0" borderId="12" xfId="4" applyFont="1" applyBorder="1" applyAlignment="1">
      <alignment horizontal="center" vertical="center" wrapText="1"/>
    </xf>
    <xf numFmtId="0" fontId="56" fillId="0" borderId="23" xfId="4" applyFont="1" applyBorder="1" applyAlignment="1">
      <alignment horizontal="center" vertical="center" wrapText="1"/>
    </xf>
    <xf numFmtId="0" fontId="56" fillId="0" borderId="13" xfId="4" applyFont="1" applyBorder="1" applyAlignment="1">
      <alignment horizontal="center" vertical="center" wrapText="1"/>
    </xf>
    <xf numFmtId="0" fontId="57" fillId="0" borderId="17" xfId="0" applyFont="1" applyBorder="1" applyAlignment="1">
      <alignment horizontal="center" vertical="center" wrapText="1"/>
    </xf>
    <xf numFmtId="0" fontId="8" fillId="0" borderId="1" xfId="12" applyFont="1" applyBorder="1" applyAlignment="1">
      <alignment horizontal="center" vertical="center" wrapText="1"/>
    </xf>
    <xf numFmtId="0" fontId="24" fillId="0" borderId="1" xfId="12" applyFont="1" applyBorder="1" applyAlignment="1">
      <alignment horizontal="center" vertical="center" wrapText="1"/>
    </xf>
    <xf numFmtId="0" fontId="24" fillId="0" borderId="14" xfId="12" applyFont="1" applyBorder="1" applyAlignment="1">
      <alignment horizontal="left" vertical="center" wrapText="1"/>
    </xf>
    <xf numFmtId="0" fontId="24" fillId="0" borderId="19" xfId="12" applyFont="1" applyBorder="1" applyAlignment="1">
      <alignment horizontal="left" vertical="center" wrapText="1"/>
    </xf>
    <xf numFmtId="0" fontId="8" fillId="0" borderId="14" xfId="12" applyFont="1" applyBorder="1" applyAlignment="1">
      <alignment horizontal="left" vertical="center" wrapText="1"/>
    </xf>
    <xf numFmtId="0" fontId="8" fillId="0" borderId="18" xfId="12" applyFont="1" applyBorder="1" applyAlignment="1">
      <alignment horizontal="left" vertical="center" wrapText="1"/>
    </xf>
    <xf numFmtId="0" fontId="8" fillId="0" borderId="19" xfId="12" applyFont="1" applyBorder="1" applyAlignment="1">
      <alignment horizontal="left" vertical="center" wrapText="1"/>
    </xf>
    <xf numFmtId="0" fontId="24" fillId="2" borderId="14" xfId="12" applyFont="1" applyFill="1" applyBorder="1" applyAlignment="1">
      <alignment horizontal="center" vertical="center" wrapText="1"/>
    </xf>
    <xf numFmtId="0" fontId="24" fillId="2" borderId="19" xfId="12" applyFont="1" applyFill="1" applyBorder="1" applyAlignment="1">
      <alignment horizontal="center" vertical="center" wrapText="1"/>
    </xf>
    <xf numFmtId="0" fontId="25" fillId="2" borderId="15" xfId="12" applyFont="1" applyFill="1" applyBorder="1" applyAlignment="1">
      <alignment horizontal="center" vertical="center" wrapText="1"/>
    </xf>
    <xf numFmtId="0" fontId="25" fillId="2" borderId="22" xfId="12" applyFont="1" applyFill="1" applyBorder="1" applyAlignment="1">
      <alignment horizontal="center" vertical="center" wrapText="1"/>
    </xf>
    <xf numFmtId="0" fontId="25" fillId="2" borderId="21" xfId="12" applyFont="1" applyFill="1" applyBorder="1" applyAlignment="1">
      <alignment horizontal="center" vertical="center" wrapText="1"/>
    </xf>
    <xf numFmtId="0" fontId="24" fillId="2" borderId="13" xfId="12" applyFont="1" applyFill="1" applyBorder="1" applyAlignment="1">
      <alignment horizontal="center" vertical="center" wrapText="1"/>
    </xf>
    <xf numFmtId="0" fontId="24" fillId="2" borderId="16" xfId="12" applyFont="1" applyFill="1" applyBorder="1" applyAlignment="1">
      <alignment horizontal="center" vertical="center" wrapText="1"/>
    </xf>
    <xf numFmtId="0" fontId="24" fillId="2" borderId="17" xfId="12" applyFont="1" applyFill="1" applyBorder="1" applyAlignment="1">
      <alignment horizontal="center" vertical="center" wrapText="1"/>
    </xf>
    <xf numFmtId="0" fontId="24" fillId="2" borderId="15" xfId="12" applyFont="1" applyFill="1" applyBorder="1" applyAlignment="1">
      <alignment horizontal="center" vertical="center" wrapText="1"/>
    </xf>
    <xf numFmtId="0" fontId="24" fillId="2" borderId="21" xfId="12" applyFont="1" applyFill="1" applyBorder="1" applyAlignment="1">
      <alignment horizontal="center" vertical="center" wrapText="1"/>
    </xf>
    <xf numFmtId="0" fontId="24" fillId="2" borderId="22" xfId="12" applyFont="1" applyFill="1" applyBorder="1" applyAlignment="1">
      <alignment horizontal="center" vertical="center" wrapText="1"/>
    </xf>
    <xf numFmtId="0" fontId="8" fillId="0" borderId="14" xfId="12" applyFont="1" applyBorder="1" applyAlignment="1">
      <alignment horizontal="center" vertical="center" wrapText="1"/>
    </xf>
    <xf numFmtId="0" fontId="8" fillId="0" borderId="18" xfId="12" applyFont="1" applyBorder="1" applyAlignment="1">
      <alignment horizontal="center" vertical="center" wrapText="1"/>
    </xf>
    <xf numFmtId="0" fontId="8" fillId="0" borderId="19" xfId="12" applyFont="1" applyBorder="1" applyAlignment="1">
      <alignment horizontal="center" vertical="center" wrapText="1"/>
    </xf>
    <xf numFmtId="0" fontId="8" fillId="2" borderId="14" xfId="12" applyFont="1" applyFill="1" applyBorder="1" applyAlignment="1">
      <alignment horizontal="center" vertical="center" wrapText="1"/>
    </xf>
    <xf numFmtId="0" fontId="8" fillId="2" borderId="18" xfId="12" applyFont="1" applyFill="1" applyBorder="1" applyAlignment="1">
      <alignment horizontal="center" vertical="center" wrapText="1"/>
    </xf>
    <xf numFmtId="0" fontId="8" fillId="2" borderId="19" xfId="12" applyFont="1" applyFill="1" applyBorder="1" applyAlignment="1">
      <alignment horizontal="center" vertical="center" wrapText="1"/>
    </xf>
    <xf numFmtId="0" fontId="8" fillId="2" borderId="13" xfId="12" applyFont="1" applyFill="1" applyBorder="1" applyAlignment="1">
      <alignment horizontal="center"/>
    </xf>
    <xf numFmtId="0" fontId="8" fillId="2" borderId="17" xfId="12" applyFont="1" applyFill="1" applyBorder="1" applyAlignment="1">
      <alignment horizontal="center"/>
    </xf>
    <xf numFmtId="0" fontId="8" fillId="2" borderId="15" xfId="12" applyFont="1" applyFill="1" applyBorder="1" applyAlignment="1">
      <alignment horizontal="center" vertical="center"/>
    </xf>
    <xf numFmtId="0" fontId="8" fillId="2" borderId="21" xfId="12" applyFont="1" applyFill="1" applyBorder="1" applyAlignment="1">
      <alignment horizontal="center" vertical="center"/>
    </xf>
    <xf numFmtId="0" fontId="8" fillId="2" borderId="22" xfId="12" applyFont="1" applyFill="1" applyBorder="1" applyAlignment="1">
      <alignment horizontal="center" vertical="center"/>
    </xf>
    <xf numFmtId="0" fontId="8" fillId="2" borderId="13" xfId="12" applyFont="1" applyFill="1" applyBorder="1" applyAlignment="1">
      <alignment horizontal="center" vertical="center" wrapText="1"/>
    </xf>
    <xf numFmtId="0" fontId="8" fillId="2" borderId="16" xfId="12" applyFont="1" applyFill="1" applyBorder="1" applyAlignment="1">
      <alignment horizontal="center" vertical="center" wrapText="1"/>
    </xf>
    <xf numFmtId="0" fontId="8" fillId="2" borderId="17" xfId="12" applyFont="1" applyFill="1" applyBorder="1" applyAlignment="1">
      <alignment horizontal="center" vertical="center" wrapText="1"/>
    </xf>
    <xf numFmtId="0" fontId="24" fillId="0" borderId="15" xfId="12" applyFont="1" applyBorder="1" applyAlignment="1">
      <alignment horizontal="center" wrapText="1"/>
    </xf>
    <xf numFmtId="0" fontId="24" fillId="0" borderId="21" xfId="12" applyFont="1" applyBorder="1" applyAlignment="1">
      <alignment horizontal="center" wrapText="1"/>
    </xf>
    <xf numFmtId="0" fontId="24" fillId="0" borderId="22" xfId="12" applyFont="1" applyBorder="1" applyAlignment="1">
      <alignment horizontal="center" wrapText="1"/>
    </xf>
    <xf numFmtId="0" fontId="24" fillId="0" borderId="14" xfId="12" applyFont="1" applyBorder="1" applyAlignment="1">
      <alignment horizontal="center" vertical="center" wrapText="1"/>
    </xf>
    <xf numFmtId="0" fontId="24" fillId="0" borderId="19" xfId="12" applyFont="1" applyBorder="1" applyAlignment="1">
      <alignment horizontal="center" vertical="center" wrapText="1"/>
    </xf>
    <xf numFmtId="0" fontId="22" fillId="2" borderId="13" xfId="12" applyFont="1" applyFill="1" applyBorder="1" applyAlignment="1">
      <alignment horizontal="center" vertical="center"/>
    </xf>
    <xf numFmtId="0" fontId="22" fillId="2" borderId="16" xfId="12" applyFont="1" applyFill="1" applyBorder="1" applyAlignment="1">
      <alignment horizontal="center" vertical="center"/>
    </xf>
    <xf numFmtId="0" fontId="22" fillId="2" borderId="17" xfId="12" applyFont="1" applyFill="1" applyBorder="1" applyAlignment="1">
      <alignment horizontal="center" vertical="center"/>
    </xf>
    <xf numFmtId="0" fontId="22" fillId="2" borderId="14" xfId="12" applyFont="1" applyFill="1" applyBorder="1" applyAlignment="1">
      <alignment horizontal="center" vertical="center"/>
    </xf>
    <xf numFmtId="0" fontId="22" fillId="2" borderId="19" xfId="12" applyFont="1" applyFill="1" applyBorder="1" applyAlignment="1">
      <alignment horizontal="center" vertical="center"/>
    </xf>
    <xf numFmtId="0" fontId="8" fillId="2" borderId="15" xfId="12" applyFont="1" applyFill="1" applyBorder="1" applyAlignment="1">
      <alignment horizontal="center" vertical="center" wrapText="1"/>
    </xf>
    <xf numFmtId="0" fontId="8" fillId="2" borderId="21" xfId="12" applyFont="1" applyFill="1" applyBorder="1" applyAlignment="1">
      <alignment horizontal="center" vertical="center" wrapText="1"/>
    </xf>
    <xf numFmtId="0" fontId="8" fillId="2" borderId="22" xfId="12" applyFont="1" applyFill="1" applyBorder="1" applyAlignment="1">
      <alignment horizontal="center" vertical="center" wrapText="1"/>
    </xf>
    <xf numFmtId="0" fontId="8" fillId="2" borderId="12" xfId="12" applyFont="1" applyFill="1" applyBorder="1" applyAlignment="1">
      <alignment horizontal="center" vertical="center" wrapText="1"/>
    </xf>
    <xf numFmtId="0" fontId="8" fillId="2" borderId="23" xfId="12" applyFont="1" applyFill="1" applyBorder="1" applyAlignment="1">
      <alignment horizontal="center" vertical="center" wrapText="1"/>
    </xf>
    <xf numFmtId="0" fontId="8" fillId="2" borderId="0" xfId="12" applyFont="1" applyFill="1" applyAlignment="1">
      <alignment horizontal="center" vertical="center" wrapText="1"/>
    </xf>
    <xf numFmtId="0" fontId="22" fillId="8" borderId="13" xfId="12" applyFont="1" applyFill="1" applyBorder="1" applyAlignment="1">
      <alignment horizontal="center" vertical="center" wrapText="1"/>
    </xf>
    <xf numFmtId="0" fontId="22" fillId="8" borderId="16" xfId="12" applyFont="1" applyFill="1" applyBorder="1" applyAlignment="1">
      <alignment horizontal="center" vertical="center" wrapText="1"/>
    </xf>
    <xf numFmtId="0" fontId="22" fillId="8" borderId="17" xfId="12" applyFont="1" applyFill="1" applyBorder="1" applyAlignment="1">
      <alignment horizontal="center" vertical="center" wrapText="1"/>
    </xf>
    <xf numFmtId="0" fontId="24" fillId="2" borderId="31" xfId="12" applyFont="1" applyFill="1" applyBorder="1" applyAlignment="1">
      <alignment horizontal="center" vertical="center" wrapText="1"/>
    </xf>
    <xf numFmtId="0" fontId="24" fillId="2" borderId="50" xfId="12" applyFont="1" applyFill="1" applyBorder="1" applyAlignment="1">
      <alignment horizontal="center" vertical="center" wrapText="1"/>
    </xf>
    <xf numFmtId="0" fontId="24" fillId="8" borderId="13" xfId="12" applyFont="1" applyFill="1" applyBorder="1" applyAlignment="1">
      <alignment horizontal="center" vertical="center" wrapText="1"/>
    </xf>
    <xf numFmtId="0" fontId="24" fillId="8" borderId="16" xfId="12" applyFont="1" applyFill="1" applyBorder="1" applyAlignment="1">
      <alignment horizontal="center" vertical="center" wrapText="1"/>
    </xf>
    <xf numFmtId="0" fontId="24" fillId="8" borderId="17" xfId="12" applyFont="1" applyFill="1" applyBorder="1" applyAlignment="1">
      <alignment horizontal="center" vertical="center" wrapText="1"/>
    </xf>
    <xf numFmtId="0" fontId="25" fillId="8" borderId="13" xfId="12" applyFont="1" applyFill="1" applyBorder="1" applyAlignment="1">
      <alignment horizontal="center" vertical="center" wrapText="1"/>
    </xf>
    <xf numFmtId="0" fontId="25" fillId="8" borderId="16" xfId="12" applyFont="1" applyFill="1" applyBorder="1" applyAlignment="1">
      <alignment horizontal="center" vertical="center" wrapText="1"/>
    </xf>
    <xf numFmtId="0" fontId="25" fillId="8" borderId="17" xfId="12" applyFont="1" applyFill="1" applyBorder="1" applyAlignment="1">
      <alignment horizontal="center" vertical="center" wrapText="1"/>
    </xf>
    <xf numFmtId="0" fontId="24" fillId="2" borderId="18" xfId="12" applyFont="1" applyFill="1" applyBorder="1" applyAlignment="1">
      <alignment horizontal="center" vertical="center" wrapText="1"/>
    </xf>
    <xf numFmtId="0" fontId="22" fillId="2" borderId="14" xfId="12" applyFont="1" applyFill="1" applyBorder="1" applyAlignment="1">
      <alignment horizontal="center" vertical="center" wrapText="1"/>
    </xf>
    <xf numFmtId="0" fontId="22" fillId="2" borderId="19" xfId="12" applyFont="1" applyFill="1" applyBorder="1" applyAlignment="1">
      <alignment horizontal="center" vertical="center" wrapText="1"/>
    </xf>
    <xf numFmtId="0" fontId="24" fillId="2" borderId="14" xfId="12" applyFont="1" applyFill="1" applyBorder="1" applyAlignment="1">
      <alignment horizontal="center" vertical="center"/>
    </xf>
    <xf numFmtId="0" fontId="24" fillId="2" borderId="19" xfId="12" applyFont="1" applyFill="1" applyBorder="1" applyAlignment="1">
      <alignment horizontal="center" vertical="center"/>
    </xf>
    <xf numFmtId="0" fontId="17" fillId="2" borderId="1" xfId="0" applyFont="1" applyFill="1" applyBorder="1" applyAlignment="1">
      <alignment horizontal="center" vertical="center" wrapText="1"/>
    </xf>
    <xf numFmtId="0" fontId="24" fillId="2" borderId="15" xfId="8" applyFont="1" applyFill="1" applyBorder="1" applyAlignment="1">
      <alignment horizontal="center" vertical="center" wrapText="1"/>
    </xf>
    <xf numFmtId="0" fontId="24" fillId="2" borderId="22" xfId="8" applyFont="1" applyFill="1" applyBorder="1" applyAlignment="1">
      <alignment horizontal="center" vertical="center" wrapText="1"/>
    </xf>
    <xf numFmtId="0" fontId="24" fillId="2" borderId="12" xfId="8" applyFont="1" applyFill="1" applyBorder="1" applyAlignment="1">
      <alignment horizontal="center" vertical="center" wrapText="1"/>
    </xf>
    <xf numFmtId="0" fontId="24" fillId="2" borderId="23" xfId="8" applyFont="1" applyFill="1" applyBorder="1" applyAlignment="1">
      <alignment horizontal="center" vertical="center" wrapText="1"/>
    </xf>
    <xf numFmtId="0" fontId="24" fillId="2" borderId="20" xfId="8" applyFont="1" applyFill="1" applyBorder="1" applyAlignment="1">
      <alignment horizontal="center" vertical="center" wrapText="1"/>
    </xf>
    <xf numFmtId="0" fontId="24" fillId="2" borderId="11" xfId="8" applyFont="1" applyFill="1" applyBorder="1" applyAlignment="1">
      <alignment horizontal="center" vertical="center" wrapText="1"/>
    </xf>
    <xf numFmtId="0" fontId="24" fillId="2" borderId="13" xfId="8" applyFont="1" applyFill="1" applyBorder="1" applyAlignment="1">
      <alignment horizontal="center" vertical="center" wrapText="1"/>
    </xf>
    <xf numFmtId="0" fontId="24" fillId="2" borderId="17" xfId="8" applyFont="1" applyFill="1" applyBorder="1" applyAlignment="1">
      <alignment horizontal="center" vertical="center" wrapText="1"/>
    </xf>
    <xf numFmtId="0" fontId="25" fillId="3" borderId="13" xfId="19" applyFont="1" applyFill="1" applyBorder="1" applyAlignment="1">
      <alignment horizontal="center" vertical="center" wrapText="1"/>
    </xf>
    <xf numFmtId="0" fontId="25" fillId="3" borderId="17" xfId="19" applyFont="1" applyFill="1" applyBorder="1" applyAlignment="1">
      <alignment horizontal="center" vertical="center" wrapText="1"/>
    </xf>
    <xf numFmtId="0" fontId="25" fillId="2" borderId="0" xfId="19" applyFont="1" applyFill="1" applyAlignment="1">
      <alignment horizontal="center" vertical="center" wrapText="1"/>
    </xf>
    <xf numFmtId="9" fontId="25" fillId="2" borderId="14" xfId="19" applyNumberFormat="1" applyFont="1" applyFill="1" applyBorder="1" applyAlignment="1">
      <alignment horizontal="center" vertical="center" wrapText="1"/>
    </xf>
    <xf numFmtId="9" fontId="25" fillId="2" borderId="18" xfId="19" applyNumberFormat="1" applyFont="1" applyFill="1" applyBorder="1" applyAlignment="1">
      <alignment horizontal="center" vertical="center" wrapText="1"/>
    </xf>
    <xf numFmtId="9" fontId="25" fillId="2" borderId="19" xfId="19" applyNumberFormat="1" applyFont="1" applyFill="1" applyBorder="1" applyAlignment="1">
      <alignment horizontal="center" vertical="center" wrapText="1"/>
    </xf>
    <xf numFmtId="0" fontId="25" fillId="2" borderId="13" xfId="19" applyFont="1" applyFill="1" applyBorder="1" applyAlignment="1">
      <alignment horizontal="center" vertical="center" wrapText="1"/>
    </xf>
    <xf numFmtId="0" fontId="25" fillId="2" borderId="17" xfId="19" applyFont="1" applyFill="1" applyBorder="1" applyAlignment="1">
      <alignment horizontal="center" vertical="center" wrapText="1"/>
    </xf>
  </cellXfs>
  <cellStyles count="23">
    <cellStyle name="=C:\WINNT35\SYSTEM32\COMMAND.COM" xfId="4" xr:uid="{BCCA3159-B0E4-417E-94DF-7A9AE1E329CD}"/>
    <cellStyle name="Heading 1 2" xfId="3" xr:uid="{93776F15-0B4B-4558-A656-7DA4C055118B}"/>
    <cellStyle name="Heading 2 2" xfId="2" xr:uid="{2F88E379-E44D-4D19-B755-39E51938A3C5}"/>
    <cellStyle name="HeadingTable" xfId="5" xr:uid="{7253B675-2A86-4E8B-AF8C-976C71EFA393}"/>
    <cellStyle name="Hyperlink" xfId="16" builtinId="8"/>
    <cellStyle name="Hyperlink 2" xfId="17" xr:uid="{22C09B09-6397-4BE7-8397-3C889B0AA4CE}"/>
    <cellStyle name="Hyperlink 3" xfId="22" xr:uid="{FE4602CE-488D-4BCF-A1F7-689EFCE80738}"/>
    <cellStyle name="Normal" xfId="0" builtinId="0"/>
    <cellStyle name="Normal 2" xfId="1" xr:uid="{929D998B-132A-4506-850C-7B92CE04BBE0}"/>
    <cellStyle name="Normal 2 2" xfId="7" xr:uid="{6A35FD21-B858-4DF8-9570-23D58F964DDC}"/>
    <cellStyle name="Normal 2 2 2" xfId="14" xr:uid="{8459FCD7-DED5-4DA4-BFCF-5AB8680D5D84}"/>
    <cellStyle name="Normal 2 2 3" xfId="15" xr:uid="{4CC0490D-753E-429C-BEB2-3B9EF1FCA6F1}"/>
    <cellStyle name="Normal 2 3" xfId="9" xr:uid="{71031853-D741-483F-93CB-DBAA8597025E}"/>
    <cellStyle name="Normal 3" xfId="12" xr:uid="{BE71DBD3-7429-4374-BBAD-887BFB1E4226}"/>
    <cellStyle name="Normal 4" xfId="10" xr:uid="{D7346BF9-1972-4CBB-8511-F1D901D5C8EB}"/>
    <cellStyle name="Normal 5" xfId="21" xr:uid="{27E89044-BBEC-40D1-A56E-21FAD6B99ADF}"/>
    <cellStyle name="Normal_03 STA 2" xfId="19" xr:uid="{48BA3555-CD2C-40D1-B056-874CBC79B775}"/>
    <cellStyle name="Normal_20 OPR" xfId="8" xr:uid="{0A71DC4C-3321-4CD9-A219-4CA48C5B5E46}"/>
    <cellStyle name="Normal_23 OTH 3 AFF 2" xfId="18" xr:uid="{6CBBA939-DF76-4481-BDC5-BF778A4470CC}"/>
    <cellStyle name="optionalExposure" xfId="6" xr:uid="{D26CA2FD-5D7C-4493-A17F-6622C98D0F3E}"/>
    <cellStyle name="Percent" xfId="20" builtinId="5"/>
    <cellStyle name="Percent 2" xfId="13" xr:uid="{FACA78F6-0DE3-4E2C-B366-BC9111D9A507}"/>
    <cellStyle name="Standard 3" xfId="11" xr:uid="{E73B4906-F0AE-4380-A262-8214999DD53D}"/>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1.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561974</xdr:colOff>
      <xdr:row>1</xdr:row>
      <xdr:rowOff>133350</xdr:rowOff>
    </xdr:from>
    <xdr:to>
      <xdr:col>16</xdr:col>
      <xdr:colOff>30691</xdr:colOff>
      <xdr:row>36</xdr:row>
      <xdr:rowOff>28575</xdr:rowOff>
    </xdr:to>
    <xdr:pic>
      <xdr:nvPicPr>
        <xdr:cNvPr id="2" name="Picture 1">
          <a:extLst>
            <a:ext uri="{FF2B5EF4-FFF2-40B4-BE49-F238E27FC236}">
              <a16:creationId xmlns:a16="http://schemas.microsoft.com/office/drawing/2014/main" id="{A76D3DC8-F6B6-AF8F-CA64-BF4E3C74C1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4" y="314325"/>
          <a:ext cx="9222317" cy="6229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180975</xdr:colOff>
      <xdr:row>87</xdr:row>
      <xdr:rowOff>123825</xdr:rowOff>
    </xdr:from>
    <xdr:ext cx="184731" cy="264560"/>
    <xdr:sp macro="" textlink="">
      <xdr:nvSpPr>
        <xdr:cNvPr id="2" name="TextBox 1">
          <a:extLst>
            <a:ext uri="{FF2B5EF4-FFF2-40B4-BE49-F238E27FC236}">
              <a16:creationId xmlns:a16="http://schemas.microsoft.com/office/drawing/2014/main" id="{FC9AD02A-F542-491C-8AC6-78F0C82A77D6}"/>
            </a:ext>
          </a:extLst>
        </xdr:cNvPr>
        <xdr:cNvSpPr txBox="1"/>
      </xdr:nvSpPr>
      <xdr:spPr>
        <a:xfrm>
          <a:off x="5330825" y="1764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8</xdr:col>
      <xdr:colOff>180975</xdr:colOff>
      <xdr:row>87</xdr:row>
      <xdr:rowOff>123825</xdr:rowOff>
    </xdr:from>
    <xdr:ext cx="184731" cy="264560"/>
    <xdr:sp macro="" textlink="">
      <xdr:nvSpPr>
        <xdr:cNvPr id="3" name="TextBox 2">
          <a:extLst>
            <a:ext uri="{FF2B5EF4-FFF2-40B4-BE49-F238E27FC236}">
              <a16:creationId xmlns:a16="http://schemas.microsoft.com/office/drawing/2014/main" id="{C0636545-717C-417A-A683-A431E4B521AC}"/>
            </a:ext>
          </a:extLst>
        </xdr:cNvPr>
        <xdr:cNvSpPr txBox="1"/>
      </xdr:nvSpPr>
      <xdr:spPr>
        <a:xfrm>
          <a:off x="5330825" y="1764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finance\work_EE\Reporting_Department\Pillar3\2025%20Q4\Q4_2025%20%20Pillar_3_mapping_2.xlsx" TargetMode="External"/><Relationship Id="rId1" Type="http://schemas.openxmlformats.org/officeDocument/2006/relationships/externalLinkPath" Target="Q4_2025%20%20Pillar_3_mapping_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Aruandluse_asjandus_2025/ESG-%20Pillar%20Q4/Pillar%203%20Q4%202025_31.12.2025.xlsx" TargetMode="External"/><Relationship Id="rId2" Type="http://schemas.openxmlformats.org/officeDocument/2006/relationships/externalLinkPath" Target="file:///M:\finance\work_EE\Reporting_Department\Aruandluse_asjandus_2025\ESG-%20Pillar%20Q4\Pillar%203%20Q4%202025_31.12.2025.xlsx" TargetMode="External"/><Relationship Id="rId1" Type="http://schemas.openxmlformats.org/officeDocument/2006/relationships/externalLinkPath" Target="/finance/work_EE/Reporting_Department/Aruandluse_asjandus_2025/ESG-%20Pillar%20Q4/Pillar%203%20Q4%202025_31.1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C"/>
      <sheetName val="F_01.01"/>
      <sheetName val="C_01.00"/>
      <sheetName val="C_02.00.a"/>
      <sheetName val="C_03.00"/>
      <sheetName val="C_04.00"/>
      <sheetName val="C_05.01"/>
      <sheetName val="C_05.02"/>
      <sheetName val="C_47.00"/>
      <sheetName val="EU CC2_Merle"/>
      <sheetName val="EU CC1"/>
      <sheetName val="EU LR1"/>
      <sheetName val="EU LR2"/>
      <sheetName val="C_07.00.a"/>
      <sheetName val="EU LR2 31.12.2024"/>
      <sheetName val="EU LR3"/>
      <sheetName val="C_00.01"/>
      <sheetName val="C_40.00.a"/>
      <sheetName val="C_40.00.b"/>
      <sheetName val="C_43.00.a"/>
      <sheetName val="C_43.00.b"/>
      <sheetName val="C_43.00.c"/>
      <sheetName val="C_44.00"/>
      <sheetName val="C_48.01"/>
      <sheetName val="C_48.02"/>
      <sheetName val="F_32.04"/>
      <sheetName val="EU AE3"/>
      <sheetName val="EU IRRBB1"/>
      <sheetName val="J 01.00_CON 31.12.2025"/>
      <sheetName val="_dropDownSheet"/>
    </sheetNames>
    <sheetDataSet>
      <sheetData sheetId="0"/>
      <sheetData sheetId="1"/>
      <sheetData sheetId="2">
        <row r="73">
          <cell r="G73" t="str">
            <v>0551</v>
          </cell>
        </row>
        <row r="77">
          <cell r="G77" t="str">
            <v>0590</v>
          </cell>
        </row>
        <row r="81">
          <cell r="G81" t="str">
            <v>0660</v>
          </cell>
        </row>
        <row r="82">
          <cell r="G82" t="str">
            <v>0670</v>
          </cell>
        </row>
        <row r="83">
          <cell r="G83" t="str">
            <v>0680</v>
          </cell>
        </row>
        <row r="84">
          <cell r="G84" t="str">
            <v>0690</v>
          </cell>
        </row>
        <row r="85">
          <cell r="G85" t="str">
            <v>0700</v>
          </cell>
        </row>
        <row r="87">
          <cell r="G87" t="str">
            <v>0720</v>
          </cell>
        </row>
        <row r="88">
          <cell r="G88" t="str">
            <v>0730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rmation"/>
      <sheetName val="Transition risk BB"/>
      <sheetName val="Transition risk BB collateral"/>
      <sheetName val="Transition alignm metrics"/>
      <sheetName val="Transition top20 poll"/>
      <sheetName val="Physical risk"/>
      <sheetName val="GAR KPI"/>
      <sheetName val="GAR assets"/>
      <sheetName val="GAR %"/>
      <sheetName val="BTAR"/>
      <sheetName val="Other mitigation"/>
    </sheetNames>
    <sheetDataSet>
      <sheetData sheetId="0"/>
      <sheetData sheetId="1"/>
      <sheetData sheetId="2"/>
      <sheetData sheetId="3"/>
      <sheetData sheetId="4"/>
      <sheetData sheetId="5"/>
      <sheetData sheetId="6"/>
      <sheetData sheetId="7">
        <row r="34">
          <cell r="O34">
            <v>1088.0589976658623</v>
          </cell>
        </row>
        <row r="35">
          <cell r="O35">
            <v>849.75480907228973</v>
          </cell>
        </row>
        <row r="36">
          <cell r="O36">
            <v>120.03748115364029</v>
          </cell>
        </row>
        <row r="37">
          <cell r="O37">
            <v>118.26670743993222</v>
          </cell>
        </row>
        <row r="62">
          <cell r="D62">
            <v>3316.7</v>
          </cell>
        </row>
      </sheetData>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8" Type="http://schemas.openxmlformats.org/officeDocument/2006/relationships/hyperlink" Target="https://static.bigbank.eu/investor/assets/2024/06/Final-Terms-of-Bigbank-AT1_June_2024.pdf" TargetMode="External"/><Relationship Id="rId3" Type="http://schemas.openxmlformats.org/officeDocument/2006/relationships/hyperlink" Target="https://static.bigbank.eu/investor/assets/2023/03/Terms-and-Conditions-of-Bigbank-AT1-Temporary-Write-Down-NotesFinal-Terms.pdf" TargetMode="External"/><Relationship Id="rId7" Type="http://schemas.openxmlformats.org/officeDocument/2006/relationships/hyperlink" Target="https://static.bigbank.eu/investor/assets/2024/05/Bigbank-AS-T2-Final-Terms-Second-tranche_ENG.pdf" TargetMode="External"/><Relationship Id="rId12" Type="http://schemas.openxmlformats.org/officeDocument/2006/relationships/hyperlink" Target="https://static.bigbank.eu/investor/assets/2025/06/Bigbank-AS_Terms-and-Conditions_T2_2025_EN.pdf" TargetMode="External"/><Relationship Id="rId2" Type="http://schemas.openxmlformats.org/officeDocument/2006/relationships/hyperlink" Target="https://static.bigbank.eu/investor/assets/2023/01/Bigbank_T2_Final_Terms_Second_tranche_2023.pdf" TargetMode="External"/><Relationship Id="rId1" Type="http://schemas.openxmlformats.org/officeDocument/2006/relationships/hyperlink" Target="https://static.bigbank.eu/investor/assets/2022/09/Bigbank-AS-T2-Final-Terms-First-tranche.pdf" TargetMode="External"/><Relationship Id="rId6" Type="http://schemas.openxmlformats.org/officeDocument/2006/relationships/hyperlink" Target="https://static.bigbank.eu/investor/assets/2023/11/Bigbank-AS_T2-Final-Terms-First-tranche_11-2023_ENG.pdf" TargetMode="External"/><Relationship Id="rId11" Type="http://schemas.openxmlformats.org/officeDocument/2006/relationships/hyperlink" Target="https://static.bigbank.eu/investor/assets/2025/04/Terms-and-Conditions-of-Bigbank-AT1-Temporary-Write-Down-Notes-12-March-2025.pdf" TargetMode="External"/><Relationship Id="rId5" Type="http://schemas.openxmlformats.org/officeDocument/2006/relationships/hyperlink" Target="https://static.bigbank.eu/investor/assets/2023/09/Terms-and-Conditions-of-Bigbank-AT1-Temporary-Write-Down-Notes-August-2023-2.pdf" TargetMode="External"/><Relationship Id="rId10" Type="http://schemas.openxmlformats.org/officeDocument/2006/relationships/hyperlink" Target="https://static.bigbank.eu/investor/assets/2024/11/Final-Terms-of-Bigbank-AT1-7-November-2024.pdf" TargetMode="External"/><Relationship Id="rId4" Type="http://schemas.openxmlformats.org/officeDocument/2006/relationships/hyperlink" Target="https://static.bigbank.eu/investor/assets/2023/09/Terms-and-Conditions-of-Bigbank-AT1-Temporary-Write-Down-Notes-May-2023.pdf" TargetMode="External"/><Relationship Id="rId9" Type="http://schemas.openxmlformats.org/officeDocument/2006/relationships/hyperlink" Target="https://static.bigbank.eu/investor/assets/2024/10/Final-Terms-Third-Tranche-EN.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6.xml.rels><?xml version="1.0" encoding="UTF-8" standalone="yes"?>
<Relationships xmlns="http://schemas.openxmlformats.org/package/2006/relationships"><Relationship Id="rId1" Type="http://schemas.openxmlformats.org/officeDocument/2006/relationships/hyperlink" Target="https://static.bigbank.eu/assets/2026/02/Bigbank_annual_report_2025.pdf"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B4548-D1D6-4930-AFFB-6140614E02EF}">
  <dimension ref="A1"/>
  <sheetViews>
    <sheetView workbookViewId="0"/>
  </sheetViews>
  <sheetFormatPr defaultRowHeight="14.5" x14ac:dyDescent="0.35"/>
  <cols>
    <col min="1" max="16384" width="8.7265625" style="990"/>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E7503-CCF8-4D57-A583-BFFE28E3ACB9}">
  <dimension ref="B1:K12"/>
  <sheetViews>
    <sheetView workbookViewId="0"/>
  </sheetViews>
  <sheetFormatPr defaultRowHeight="15.5" x14ac:dyDescent="0.35"/>
  <cols>
    <col min="1" max="1" width="8.7265625" style="5"/>
    <col min="2" max="2" width="44.6328125" style="5" customWidth="1"/>
    <col min="3" max="3" width="23.6328125" style="5" customWidth="1"/>
    <col min="4" max="8" width="22.6328125" style="5" customWidth="1"/>
    <col min="9" max="9" width="34.1796875" style="5" customWidth="1"/>
    <col min="10" max="16384" width="8.7265625" style="5"/>
  </cols>
  <sheetData>
    <row r="1" spans="2:11" ht="22" customHeight="1" x14ac:dyDescent="0.35"/>
    <row r="2" spans="2:11" x14ac:dyDescent="0.35">
      <c r="B2" s="19" t="s">
        <v>639</v>
      </c>
      <c r="C2" s="36"/>
      <c r="D2" s="36"/>
    </row>
    <row r="4" spans="2:11" x14ac:dyDescent="0.35">
      <c r="B4" s="38" t="s">
        <v>0</v>
      </c>
      <c r="C4" s="8" t="s">
        <v>14</v>
      </c>
      <c r="D4" s="38" t="s">
        <v>15</v>
      </c>
      <c r="E4" s="38" t="s">
        <v>16</v>
      </c>
      <c r="F4" s="38" t="s">
        <v>17</v>
      </c>
      <c r="G4" s="38" t="s">
        <v>18</v>
      </c>
      <c r="H4" s="38" t="s">
        <v>19</v>
      </c>
      <c r="I4" s="8" t="s">
        <v>20</v>
      </c>
    </row>
    <row r="5" spans="2:11" x14ac:dyDescent="0.35">
      <c r="B5" s="1063" t="s">
        <v>640</v>
      </c>
      <c r="C5" s="1062" t="s">
        <v>641</v>
      </c>
      <c r="D5" s="1064" t="s">
        <v>642</v>
      </c>
      <c r="E5" s="1065"/>
      <c r="F5" s="1065"/>
      <c r="G5" s="1065"/>
      <c r="H5" s="1066"/>
      <c r="I5" s="482" t="s">
        <v>643</v>
      </c>
    </row>
    <row r="6" spans="2:11" ht="46.5" x14ac:dyDescent="0.35">
      <c r="B6" s="1063"/>
      <c r="C6" s="1062"/>
      <c r="D6" s="35" t="s">
        <v>644</v>
      </c>
      <c r="E6" s="35" t="s">
        <v>645</v>
      </c>
      <c r="F6" s="35" t="s">
        <v>646</v>
      </c>
      <c r="G6" s="35" t="s">
        <v>647</v>
      </c>
      <c r="H6" s="35" t="s">
        <v>648</v>
      </c>
      <c r="I6" s="483"/>
    </row>
    <row r="7" spans="2:11" x14ac:dyDescent="0.35">
      <c r="B7" s="484" t="s">
        <v>649</v>
      </c>
      <c r="C7" s="484"/>
      <c r="D7" s="485"/>
      <c r="E7" s="486"/>
      <c r="F7" s="486"/>
      <c r="G7" s="486"/>
      <c r="H7" s="486"/>
      <c r="I7" s="484" t="s">
        <v>650</v>
      </c>
    </row>
    <row r="8" spans="2:11" x14ac:dyDescent="0.35">
      <c r="B8" s="484" t="s">
        <v>651</v>
      </c>
      <c r="C8" s="484" t="s">
        <v>644</v>
      </c>
      <c r="D8" s="486"/>
      <c r="E8" s="485"/>
      <c r="F8" s="485" t="s">
        <v>652</v>
      </c>
      <c r="G8" s="486"/>
      <c r="H8" s="486"/>
      <c r="I8" s="484" t="s">
        <v>653</v>
      </c>
      <c r="K8" s="118"/>
    </row>
    <row r="9" spans="2:11" x14ac:dyDescent="0.35">
      <c r="B9" s="484" t="s">
        <v>654</v>
      </c>
      <c r="C9" s="484" t="s">
        <v>644</v>
      </c>
      <c r="D9" s="485" t="s">
        <v>652</v>
      </c>
      <c r="E9" s="485"/>
      <c r="F9" s="486"/>
      <c r="G9" s="486"/>
      <c r="H9" s="486"/>
      <c r="I9" s="484" t="s">
        <v>653</v>
      </c>
    </row>
    <row r="10" spans="2:11" x14ac:dyDescent="0.35">
      <c r="B10" s="484" t="s">
        <v>655</v>
      </c>
      <c r="C10" s="484" t="s">
        <v>644</v>
      </c>
      <c r="D10" s="486"/>
      <c r="E10" s="485"/>
      <c r="F10" s="485" t="s">
        <v>652</v>
      </c>
      <c r="G10" s="486"/>
      <c r="H10" s="486"/>
      <c r="I10" s="484" t="s">
        <v>653</v>
      </c>
    </row>
    <row r="11" spans="2:11" x14ac:dyDescent="0.35">
      <c r="B11" s="484" t="s">
        <v>656</v>
      </c>
      <c r="C11" s="484" t="s">
        <v>644</v>
      </c>
      <c r="D11" s="486"/>
      <c r="E11" s="485"/>
      <c r="F11" s="485" t="s">
        <v>652</v>
      </c>
      <c r="G11" s="486"/>
      <c r="H11" s="486"/>
      <c r="I11" s="484" t="s">
        <v>653</v>
      </c>
    </row>
    <row r="12" spans="2:11" x14ac:dyDescent="0.35">
      <c r="B12" s="484" t="s">
        <v>657</v>
      </c>
      <c r="C12" s="484" t="s">
        <v>644</v>
      </c>
      <c r="D12" s="486"/>
      <c r="E12" s="485"/>
      <c r="F12" s="485" t="s">
        <v>652</v>
      </c>
      <c r="G12" s="486"/>
      <c r="H12" s="486"/>
      <c r="I12" s="484" t="s">
        <v>653</v>
      </c>
    </row>
  </sheetData>
  <mergeCells count="3">
    <mergeCell ref="B5:B6"/>
    <mergeCell ref="C5:C6"/>
    <mergeCell ref="D5:H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CBAA7-666C-492C-89F5-B4116670A65E}">
  <dimension ref="B3:D13"/>
  <sheetViews>
    <sheetView workbookViewId="0"/>
  </sheetViews>
  <sheetFormatPr defaultColWidth="9.26953125" defaultRowHeight="15.5" x14ac:dyDescent="0.35"/>
  <cols>
    <col min="1" max="1" width="7.7265625" style="5" customWidth="1"/>
    <col min="2" max="2" width="15.453125" style="27" customWidth="1"/>
    <col min="3" max="3" width="12.26953125" style="5" bestFit="1" customWidth="1"/>
    <col min="4" max="4" width="84.26953125" style="5" bestFit="1" customWidth="1"/>
    <col min="5" max="7" width="26.7265625" style="5" customWidth="1"/>
    <col min="8" max="16384" width="9.26953125" style="5"/>
  </cols>
  <sheetData>
    <row r="3" spans="2:4" x14ac:dyDescent="0.35">
      <c r="B3" s="36" t="s">
        <v>1480</v>
      </c>
      <c r="C3" s="511"/>
    </row>
    <row r="4" spans="2:4" x14ac:dyDescent="0.35">
      <c r="B4" s="5" t="s">
        <v>1310</v>
      </c>
      <c r="C4" s="512"/>
    </row>
    <row r="7" spans="2:4" ht="31" x14ac:dyDescent="0.35">
      <c r="B7" s="38" t="s">
        <v>1311</v>
      </c>
      <c r="C7" s="38" t="s">
        <v>978</v>
      </c>
      <c r="D7" s="44" t="s">
        <v>977</v>
      </c>
    </row>
    <row r="8" spans="2:4" ht="77.5" x14ac:dyDescent="0.35">
      <c r="B8" s="38" t="s">
        <v>1481</v>
      </c>
      <c r="C8" s="38" t="s">
        <v>915</v>
      </c>
      <c r="D8" s="9" t="s">
        <v>1483</v>
      </c>
    </row>
    <row r="9" spans="2:4" ht="77.5" x14ac:dyDescent="0.35">
      <c r="B9" s="38" t="s">
        <v>1482</v>
      </c>
      <c r="C9" s="38" t="s">
        <v>309</v>
      </c>
      <c r="D9" s="9" t="s">
        <v>1483</v>
      </c>
    </row>
    <row r="12" spans="2:4" x14ac:dyDescent="0.35">
      <c r="B12" s="7"/>
    </row>
    <row r="13" spans="2:4" x14ac:dyDescent="0.35">
      <c r="B13" s="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1E62C-CB88-4B73-A3AA-E45442E818EF}">
  <dimension ref="A3:F11"/>
  <sheetViews>
    <sheetView workbookViewId="0"/>
  </sheetViews>
  <sheetFormatPr defaultColWidth="11.453125" defaultRowHeight="15.5" x14ac:dyDescent="0.35"/>
  <cols>
    <col min="1" max="1" width="6.26953125" style="5" customWidth="1"/>
    <col min="2" max="2" width="14.7265625" style="5" customWidth="1"/>
    <col min="3" max="3" width="13.26953125" style="5" customWidth="1"/>
    <col min="4" max="4" width="95.7265625" style="5" customWidth="1"/>
    <col min="5" max="16384" width="11.453125" style="5"/>
  </cols>
  <sheetData>
    <row r="3" spans="1:6" x14ac:dyDescent="0.35">
      <c r="A3" s="103"/>
      <c r="B3" s="36" t="s">
        <v>1484</v>
      </c>
      <c r="C3" s="103"/>
      <c r="D3" s="36"/>
    </row>
    <row r="4" spans="1:6" x14ac:dyDescent="0.35">
      <c r="B4" s="5" t="s">
        <v>1310</v>
      </c>
    </row>
    <row r="7" spans="1:6" ht="31" x14ac:dyDescent="0.35">
      <c r="B7" s="38" t="s">
        <v>1311</v>
      </c>
      <c r="C7" s="38" t="s">
        <v>978</v>
      </c>
      <c r="D7" s="44" t="s">
        <v>977</v>
      </c>
    </row>
    <row r="8" spans="1:6" ht="31" x14ac:dyDescent="0.35">
      <c r="B8" s="38" t="s">
        <v>1485</v>
      </c>
      <c r="C8" s="38" t="s">
        <v>915</v>
      </c>
      <c r="D8" s="44" t="s">
        <v>1486</v>
      </c>
    </row>
    <row r="9" spans="1:6" ht="31" x14ac:dyDescent="0.35">
      <c r="B9" s="38" t="s">
        <v>1487</v>
      </c>
      <c r="C9" s="38" t="s">
        <v>309</v>
      </c>
      <c r="D9" s="870" t="s">
        <v>1495</v>
      </c>
      <c r="F9" s="118"/>
    </row>
    <row r="10" spans="1:6" ht="31" x14ac:dyDescent="0.35">
      <c r="B10" s="38" t="s">
        <v>1488</v>
      </c>
      <c r="C10" s="38" t="s">
        <v>916</v>
      </c>
      <c r="D10" s="44" t="s">
        <v>1489</v>
      </c>
    </row>
    <row r="11" spans="1:6" s="118" customFormat="1" ht="31" x14ac:dyDescent="0.35">
      <c r="B11" s="487" t="s">
        <v>1487</v>
      </c>
      <c r="C11" s="487" t="s">
        <v>917</v>
      </c>
      <c r="D11" s="473">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373AD-7484-4056-8078-E47973AA2847}">
  <dimension ref="B1:M19"/>
  <sheetViews>
    <sheetView zoomScaleNormal="100" workbookViewId="0"/>
  </sheetViews>
  <sheetFormatPr defaultColWidth="11.453125" defaultRowHeight="15.5" x14ac:dyDescent="0.35"/>
  <cols>
    <col min="1" max="1" width="8.7265625" style="5" customWidth="1"/>
    <col min="2" max="2" width="4" style="5" customWidth="1"/>
    <col min="3" max="3" width="30.7265625" style="5" customWidth="1"/>
    <col min="4" max="13" width="12" style="5" customWidth="1"/>
    <col min="14" max="16384" width="11.453125" style="5"/>
  </cols>
  <sheetData>
    <row r="1" spans="2:13" ht="22" customHeight="1" x14ac:dyDescent="0.35"/>
    <row r="2" spans="2:13" x14ac:dyDescent="0.35">
      <c r="C2" s="117" t="s">
        <v>1503</v>
      </c>
    </row>
    <row r="3" spans="2:13" x14ac:dyDescent="0.35">
      <c r="C3" s="117" t="s">
        <v>1791</v>
      </c>
    </row>
    <row r="4" spans="2:13" x14ac:dyDescent="0.35">
      <c r="B4" s="7"/>
    </row>
    <row r="5" spans="2:13" x14ac:dyDescent="0.35">
      <c r="B5" s="55"/>
      <c r="C5" s="910"/>
      <c r="D5" s="38" t="s">
        <v>0</v>
      </c>
      <c r="E5" s="38" t="s">
        <v>14</v>
      </c>
      <c r="F5" s="38" t="s">
        <v>15</v>
      </c>
      <c r="G5" s="38" t="s">
        <v>16</v>
      </c>
      <c r="H5" s="38" t="s">
        <v>17</v>
      </c>
      <c r="I5" s="487" t="s">
        <v>1792</v>
      </c>
      <c r="J5" s="487" t="s">
        <v>1793</v>
      </c>
      <c r="K5" s="38" t="s">
        <v>18</v>
      </c>
      <c r="L5" s="38" t="s">
        <v>19</v>
      </c>
      <c r="M5" s="38" t="s">
        <v>20</v>
      </c>
    </row>
    <row r="6" spans="2:13" ht="28.5" customHeight="1" x14ac:dyDescent="0.35">
      <c r="B6" s="55"/>
      <c r="C6" s="910"/>
      <c r="D6" s="1067" t="s">
        <v>1794</v>
      </c>
      <c r="E6" s="1068"/>
      <c r="F6" s="1068"/>
      <c r="G6" s="1068"/>
      <c r="H6" s="1069"/>
      <c r="I6" s="1070" t="s">
        <v>1795</v>
      </c>
      <c r="J6" s="1071"/>
      <c r="K6" s="1072" t="s">
        <v>1796</v>
      </c>
      <c r="L6" s="911"/>
      <c r="M6" s="37"/>
    </row>
    <row r="7" spans="2:13" ht="93" x14ac:dyDescent="0.35">
      <c r="B7" s="58"/>
      <c r="C7" s="38" t="s">
        <v>1797</v>
      </c>
      <c r="D7" s="81" t="s">
        <v>186</v>
      </c>
      <c r="E7" s="81" t="s">
        <v>1798</v>
      </c>
      <c r="F7" s="81" t="s">
        <v>1799</v>
      </c>
      <c r="G7" s="81" t="s">
        <v>1800</v>
      </c>
      <c r="H7" s="81" t="s">
        <v>1801</v>
      </c>
      <c r="I7" s="157" t="s">
        <v>1802</v>
      </c>
      <c r="J7" s="157" t="s">
        <v>1803</v>
      </c>
      <c r="K7" s="1073"/>
      <c r="L7" s="157" t="s">
        <v>1811</v>
      </c>
      <c r="M7" s="157" t="s">
        <v>1812</v>
      </c>
    </row>
    <row r="8" spans="2:13" x14ac:dyDescent="0.35">
      <c r="B8" s="38">
        <v>1</v>
      </c>
      <c r="C8" s="912" t="s">
        <v>1804</v>
      </c>
      <c r="D8" s="12">
        <v>-0.1</v>
      </c>
      <c r="E8" s="12" t="s">
        <v>13</v>
      </c>
      <c r="F8" s="12" t="s">
        <v>13</v>
      </c>
      <c r="G8" s="12">
        <v>-0.1</v>
      </c>
      <c r="H8" s="12" t="s">
        <v>13</v>
      </c>
      <c r="I8" s="12" t="s">
        <v>13</v>
      </c>
      <c r="J8" s="12">
        <v>-0.1</v>
      </c>
      <c r="K8" s="12">
        <v>-0.1</v>
      </c>
      <c r="L8" s="12" t="s">
        <v>13</v>
      </c>
      <c r="M8" s="12">
        <v>-0.1</v>
      </c>
    </row>
    <row r="9" spans="2:13" x14ac:dyDescent="0.35">
      <c r="B9" s="913">
        <v>2</v>
      </c>
      <c r="C9" s="914" t="s">
        <v>192</v>
      </c>
      <c r="D9" s="12" t="s">
        <v>13</v>
      </c>
      <c r="E9" s="12" t="s">
        <v>13</v>
      </c>
      <c r="F9" s="12" t="s">
        <v>13</v>
      </c>
      <c r="G9" s="12" t="s">
        <v>13</v>
      </c>
      <c r="H9" s="12" t="s">
        <v>13</v>
      </c>
      <c r="I9" s="12" t="s">
        <v>13</v>
      </c>
      <c r="J9" s="12" t="s">
        <v>13</v>
      </c>
      <c r="K9" s="12" t="s">
        <v>13</v>
      </c>
      <c r="L9" s="12" t="s">
        <v>13</v>
      </c>
      <c r="M9" s="12" t="s">
        <v>13</v>
      </c>
    </row>
    <row r="10" spans="2:13" x14ac:dyDescent="0.35">
      <c r="B10" s="38">
        <v>3</v>
      </c>
      <c r="C10" s="473" t="s">
        <v>1805</v>
      </c>
      <c r="D10" s="12" t="s">
        <v>13</v>
      </c>
      <c r="E10" s="12" t="s">
        <v>13</v>
      </c>
      <c r="F10" s="12" t="s">
        <v>13</v>
      </c>
      <c r="G10" s="12" t="s">
        <v>13</v>
      </c>
      <c r="H10" s="12" t="s">
        <v>13</v>
      </c>
      <c r="I10" s="12" t="s">
        <v>13</v>
      </c>
      <c r="J10" s="12" t="s">
        <v>13</v>
      </c>
      <c r="K10" s="12" t="s">
        <v>13</v>
      </c>
      <c r="L10" s="12" t="s">
        <v>13</v>
      </c>
      <c r="M10" s="12" t="s">
        <v>13</v>
      </c>
    </row>
    <row r="11" spans="2:13" x14ac:dyDescent="0.35">
      <c r="B11" s="38">
        <v>4</v>
      </c>
      <c r="C11" s="473" t="s">
        <v>1806</v>
      </c>
      <c r="D11" s="12" t="s">
        <v>13</v>
      </c>
      <c r="E11" s="12" t="s">
        <v>13</v>
      </c>
      <c r="F11" s="12" t="s">
        <v>13</v>
      </c>
      <c r="G11" s="12" t="s">
        <v>13</v>
      </c>
      <c r="H11" s="12" t="s">
        <v>13</v>
      </c>
      <c r="I11" s="12" t="s">
        <v>13</v>
      </c>
      <c r="J11" s="12" t="s">
        <v>13</v>
      </c>
      <c r="K11" s="12" t="s">
        <v>13</v>
      </c>
      <c r="L11" s="12" t="s">
        <v>13</v>
      </c>
      <c r="M11" s="12" t="s">
        <v>13</v>
      </c>
    </row>
    <row r="12" spans="2:13" x14ac:dyDescent="0.35">
      <c r="B12" s="38">
        <v>5</v>
      </c>
      <c r="C12" s="473" t="s">
        <v>1807</v>
      </c>
      <c r="D12" s="12" t="s">
        <v>13</v>
      </c>
      <c r="E12" s="12" t="s">
        <v>13</v>
      </c>
      <c r="F12" s="12" t="s">
        <v>13</v>
      </c>
      <c r="G12" s="12" t="s">
        <v>13</v>
      </c>
      <c r="H12" s="12" t="s">
        <v>13</v>
      </c>
      <c r="I12" s="12" t="s">
        <v>13</v>
      </c>
      <c r="J12" s="12" t="s">
        <v>13</v>
      </c>
      <c r="K12" s="12" t="s">
        <v>13</v>
      </c>
      <c r="L12" s="12" t="s">
        <v>13</v>
      </c>
      <c r="M12" s="12" t="s">
        <v>13</v>
      </c>
    </row>
    <row r="13" spans="2:13" x14ac:dyDescent="0.35">
      <c r="B13" s="38">
        <v>6</v>
      </c>
      <c r="C13" s="473" t="s">
        <v>1808</v>
      </c>
      <c r="D13" s="12" t="s">
        <v>13</v>
      </c>
      <c r="E13" s="12" t="s">
        <v>13</v>
      </c>
      <c r="F13" s="12" t="s">
        <v>13</v>
      </c>
      <c r="G13" s="12" t="s">
        <v>13</v>
      </c>
      <c r="H13" s="12" t="s">
        <v>13</v>
      </c>
      <c r="I13" s="12" t="s">
        <v>13</v>
      </c>
      <c r="J13" s="12" t="s">
        <v>13</v>
      </c>
      <c r="K13" s="12" t="s">
        <v>13</v>
      </c>
      <c r="L13" s="12" t="s">
        <v>13</v>
      </c>
      <c r="M13" s="12" t="s">
        <v>13</v>
      </c>
    </row>
    <row r="14" spans="2:13" x14ac:dyDescent="0.35">
      <c r="B14" s="38">
        <v>7</v>
      </c>
      <c r="C14" s="473" t="s">
        <v>294</v>
      </c>
      <c r="D14" s="12" t="s">
        <v>13</v>
      </c>
      <c r="E14" s="12" t="s">
        <v>13</v>
      </c>
      <c r="F14" s="12" t="s">
        <v>13</v>
      </c>
      <c r="G14" s="12" t="s">
        <v>13</v>
      </c>
      <c r="H14" s="12" t="s">
        <v>13</v>
      </c>
      <c r="I14" s="12" t="s">
        <v>13</v>
      </c>
      <c r="J14" s="12" t="s">
        <v>13</v>
      </c>
      <c r="K14" s="12" t="s">
        <v>13</v>
      </c>
      <c r="L14" s="12" t="s">
        <v>13</v>
      </c>
      <c r="M14" s="12" t="s">
        <v>13</v>
      </c>
    </row>
    <row r="15" spans="2:13" x14ac:dyDescent="0.35">
      <c r="B15" s="915">
        <v>8</v>
      </c>
      <c r="C15" s="914" t="s">
        <v>192</v>
      </c>
      <c r="D15" s="12" t="s">
        <v>13</v>
      </c>
      <c r="E15" s="12" t="s">
        <v>13</v>
      </c>
      <c r="F15" s="12" t="s">
        <v>13</v>
      </c>
      <c r="G15" s="12" t="s">
        <v>13</v>
      </c>
      <c r="H15" s="12" t="s">
        <v>13</v>
      </c>
      <c r="I15" s="12" t="s">
        <v>13</v>
      </c>
      <c r="J15" s="12" t="s">
        <v>13</v>
      </c>
      <c r="K15" s="12" t="s">
        <v>13</v>
      </c>
      <c r="L15" s="12" t="s">
        <v>13</v>
      </c>
      <c r="M15" s="12" t="s">
        <v>13</v>
      </c>
    </row>
    <row r="16" spans="2:13" x14ac:dyDescent="0.35">
      <c r="B16" s="915">
        <v>9</v>
      </c>
      <c r="C16" s="914" t="s">
        <v>192</v>
      </c>
      <c r="D16" s="12" t="s">
        <v>13</v>
      </c>
      <c r="E16" s="12" t="s">
        <v>13</v>
      </c>
      <c r="F16" s="12" t="s">
        <v>13</v>
      </c>
      <c r="G16" s="12" t="s">
        <v>13</v>
      </c>
      <c r="H16" s="12" t="s">
        <v>13</v>
      </c>
      <c r="I16" s="12" t="s">
        <v>13</v>
      </c>
      <c r="J16" s="12" t="s">
        <v>13</v>
      </c>
      <c r="K16" s="12" t="s">
        <v>13</v>
      </c>
      <c r="L16" s="12" t="s">
        <v>13</v>
      </c>
      <c r="M16" s="12" t="s">
        <v>13</v>
      </c>
    </row>
    <row r="17" spans="2:13" x14ac:dyDescent="0.35">
      <c r="B17" s="38">
        <v>10</v>
      </c>
      <c r="C17" s="473" t="s">
        <v>1809</v>
      </c>
      <c r="D17" s="12" t="s">
        <v>13</v>
      </c>
      <c r="E17" s="12" t="s">
        <v>13</v>
      </c>
      <c r="F17" s="12" t="s">
        <v>13</v>
      </c>
      <c r="G17" s="12" t="s">
        <v>13</v>
      </c>
      <c r="H17" s="12" t="s">
        <v>13</v>
      </c>
      <c r="I17" s="12" t="s">
        <v>13</v>
      </c>
      <c r="J17" s="12" t="s">
        <v>13</v>
      </c>
      <c r="K17" s="12" t="s">
        <v>13</v>
      </c>
      <c r="L17" s="12" t="s">
        <v>13</v>
      </c>
      <c r="M17" s="12" t="s">
        <v>13</v>
      </c>
    </row>
    <row r="18" spans="2:13" x14ac:dyDescent="0.35">
      <c r="B18" s="915">
        <v>11</v>
      </c>
      <c r="C18" s="914" t="s">
        <v>192</v>
      </c>
      <c r="D18" s="12" t="s">
        <v>13</v>
      </c>
      <c r="E18" s="12" t="s">
        <v>13</v>
      </c>
      <c r="F18" s="12" t="s">
        <v>13</v>
      </c>
      <c r="G18" s="12" t="s">
        <v>13</v>
      </c>
      <c r="H18" s="12" t="s">
        <v>13</v>
      </c>
      <c r="I18" s="12" t="s">
        <v>13</v>
      </c>
      <c r="J18" s="12" t="s">
        <v>13</v>
      </c>
      <c r="K18" s="12" t="s">
        <v>13</v>
      </c>
      <c r="L18" s="12" t="s">
        <v>13</v>
      </c>
      <c r="M18" s="12" t="s">
        <v>13</v>
      </c>
    </row>
    <row r="19" spans="2:13" ht="31" x14ac:dyDescent="0.35">
      <c r="B19" s="38">
        <v>12</v>
      </c>
      <c r="C19" s="916" t="s">
        <v>1810</v>
      </c>
      <c r="D19" s="917"/>
      <c r="E19" s="917"/>
      <c r="F19" s="917"/>
      <c r="G19" s="917"/>
      <c r="H19" s="917"/>
      <c r="I19" s="917"/>
      <c r="J19" s="917"/>
      <c r="K19" s="706">
        <v>-0.1</v>
      </c>
      <c r="L19" s="12" t="s">
        <v>13</v>
      </c>
      <c r="M19" s="706">
        <v>-0.1</v>
      </c>
    </row>
  </sheetData>
  <mergeCells count="3">
    <mergeCell ref="D6:H6"/>
    <mergeCell ref="I6:J6"/>
    <mergeCell ref="K6:K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320D8-DE84-4030-9507-ECAF2956585F}">
  <dimension ref="B1:L125"/>
  <sheetViews>
    <sheetView zoomScale="115" zoomScaleNormal="115" workbookViewId="0"/>
  </sheetViews>
  <sheetFormatPr defaultRowHeight="15.5" x14ac:dyDescent="0.35"/>
  <cols>
    <col min="1" max="2" width="8.7265625" style="5"/>
    <col min="3" max="3" width="78.90625" style="5" customWidth="1"/>
    <col min="4" max="4" width="33.6328125" style="5" customWidth="1"/>
    <col min="5" max="5" width="38.6328125" style="5" customWidth="1"/>
    <col min="6" max="9" width="8.7265625" style="5"/>
    <col min="10" max="10" width="14.6328125" style="5" customWidth="1"/>
    <col min="11" max="16384" width="8.7265625" style="5"/>
  </cols>
  <sheetData>
    <row r="1" spans="2:12" ht="22" customHeight="1" x14ac:dyDescent="0.35"/>
    <row r="2" spans="2:12" x14ac:dyDescent="0.35">
      <c r="B2" s="223" t="s">
        <v>1504</v>
      </c>
      <c r="D2" s="103"/>
      <c r="E2" s="103"/>
    </row>
    <row r="3" spans="2:12" ht="14" customHeight="1" x14ac:dyDescent="0.35">
      <c r="B3" s="7" t="s">
        <v>93</v>
      </c>
      <c r="D3" s="103"/>
      <c r="E3" s="319"/>
    </row>
    <row r="4" spans="2:12" ht="15.5" customHeight="1" x14ac:dyDescent="0.35">
      <c r="B4" s="103"/>
      <c r="C4" s="103"/>
      <c r="D4" s="103"/>
      <c r="E4" s="103"/>
    </row>
    <row r="5" spans="2:12" x14ac:dyDescent="0.35">
      <c r="B5" s="103"/>
      <c r="C5" s="103"/>
      <c r="D5" s="301" t="s">
        <v>308</v>
      </c>
      <c r="E5" s="335" t="s">
        <v>309</v>
      </c>
    </row>
    <row r="6" spans="2:12" s="21" customFormat="1" ht="76" customHeight="1" x14ac:dyDescent="0.35">
      <c r="B6" s="1074"/>
      <c r="C6" s="1074"/>
      <c r="D6" s="336" t="s">
        <v>310</v>
      </c>
      <c r="E6" s="351" t="s">
        <v>311</v>
      </c>
    </row>
    <row r="7" spans="2:12" x14ac:dyDescent="0.35">
      <c r="B7" s="1075" t="s">
        <v>312</v>
      </c>
      <c r="C7" s="1076"/>
      <c r="D7" s="1076"/>
      <c r="E7" s="1077"/>
    </row>
    <row r="8" spans="2:12" x14ac:dyDescent="0.35">
      <c r="B8" s="269">
        <v>1</v>
      </c>
      <c r="C8" s="337" t="s">
        <v>313</v>
      </c>
      <c r="D8" s="338">
        <v>8</v>
      </c>
      <c r="E8" s="301">
        <v>20</v>
      </c>
      <c r="G8" s="1081"/>
      <c r="H8" s="1081"/>
      <c r="I8" s="1081"/>
      <c r="J8" s="1081"/>
    </row>
    <row r="9" spans="2:12" ht="18.5" customHeight="1" x14ac:dyDescent="0.35">
      <c r="B9" s="157"/>
      <c r="C9" s="240" t="s">
        <v>315</v>
      </c>
      <c r="D9" s="153">
        <v>8</v>
      </c>
      <c r="E9" s="360"/>
      <c r="G9" s="1081"/>
      <c r="H9" s="1081"/>
      <c r="I9" s="1081"/>
      <c r="J9" s="1081"/>
    </row>
    <row r="10" spans="2:12" x14ac:dyDescent="0.35">
      <c r="B10" s="157">
        <v>2</v>
      </c>
      <c r="C10" s="240" t="s">
        <v>316</v>
      </c>
      <c r="D10" s="153">
        <v>250.45610385000003</v>
      </c>
      <c r="E10" s="301" t="s">
        <v>1596</v>
      </c>
      <c r="G10" s="1081"/>
      <c r="H10" s="1081"/>
      <c r="I10" s="1081"/>
      <c r="J10" s="1081"/>
    </row>
    <row r="11" spans="2:12" x14ac:dyDescent="0.35">
      <c r="B11" s="157">
        <v>3</v>
      </c>
      <c r="C11" s="240" t="s">
        <v>317</v>
      </c>
      <c r="D11" s="153">
        <v>3.0146254199999998</v>
      </c>
      <c r="E11" s="301" t="s">
        <v>1601</v>
      </c>
      <c r="G11" s="1081"/>
      <c r="H11" s="1081"/>
      <c r="I11" s="1081"/>
      <c r="J11" s="1081"/>
    </row>
    <row r="12" spans="2:12" x14ac:dyDescent="0.35">
      <c r="B12" s="157" t="s">
        <v>318</v>
      </c>
      <c r="C12" s="240" t="s">
        <v>319</v>
      </c>
      <c r="D12" s="153">
        <v>0</v>
      </c>
      <c r="E12" s="301"/>
      <c r="G12" s="1081"/>
      <c r="H12" s="1081"/>
      <c r="I12" s="1081"/>
      <c r="J12" s="1081"/>
    </row>
    <row r="13" spans="2:12" ht="31" x14ac:dyDescent="0.35">
      <c r="B13" s="157">
        <v>4</v>
      </c>
      <c r="C13" s="240" t="s">
        <v>320</v>
      </c>
      <c r="D13" s="153">
        <v>0</v>
      </c>
      <c r="E13" s="301"/>
      <c r="H13" s="7"/>
      <c r="I13" s="7"/>
      <c r="J13" s="7"/>
      <c r="K13" s="7"/>
      <c r="L13" s="7"/>
    </row>
    <row r="14" spans="2:12" ht="17.5" customHeight="1" x14ac:dyDescent="0.35">
      <c r="B14" s="157">
        <v>5</v>
      </c>
      <c r="C14" s="240" t="s">
        <v>321</v>
      </c>
      <c r="D14" s="153">
        <v>0</v>
      </c>
      <c r="E14" s="301"/>
      <c r="F14" s="342"/>
      <c r="G14" s="7"/>
      <c r="H14" s="7"/>
      <c r="I14" s="7"/>
      <c r="J14" s="7"/>
      <c r="K14" s="7"/>
      <c r="L14" s="7"/>
    </row>
    <row r="15" spans="2:12" ht="31" x14ac:dyDescent="0.35">
      <c r="B15" s="157" t="s">
        <v>322</v>
      </c>
      <c r="C15" s="240" t="s">
        <v>323</v>
      </c>
      <c r="D15" s="153">
        <v>29.930581124879314</v>
      </c>
      <c r="E15" s="301" t="s">
        <v>1595</v>
      </c>
      <c r="F15" s="342"/>
      <c r="G15" s="7"/>
      <c r="H15" s="7"/>
      <c r="I15" s="7"/>
      <c r="J15" s="7"/>
      <c r="K15" s="7"/>
      <c r="L15" s="7"/>
    </row>
    <row r="16" spans="2:12" ht="17.5" customHeight="1" x14ac:dyDescent="0.35">
      <c r="B16" s="260">
        <v>6</v>
      </c>
      <c r="C16" s="343" t="s">
        <v>324</v>
      </c>
      <c r="D16" s="153">
        <v>291.40131039487937</v>
      </c>
      <c r="E16" s="360"/>
      <c r="F16" s="342"/>
      <c r="G16" s="7"/>
      <c r="H16" s="7"/>
      <c r="I16" s="7"/>
      <c r="J16" s="7"/>
      <c r="K16" s="7"/>
      <c r="L16" s="7"/>
    </row>
    <row r="17" spans="2:12" ht="17.5" customHeight="1" x14ac:dyDescent="0.35">
      <c r="B17" s="1043" t="s">
        <v>325</v>
      </c>
      <c r="C17" s="1044"/>
      <c r="D17" s="1044"/>
      <c r="E17" s="1045"/>
      <c r="F17" s="342"/>
      <c r="G17" s="7"/>
      <c r="H17" s="7"/>
      <c r="I17" s="7"/>
      <c r="J17" s="7"/>
      <c r="K17" s="7"/>
      <c r="L17" s="7"/>
    </row>
    <row r="18" spans="2:12" ht="17.5" customHeight="1" x14ac:dyDescent="0.35">
      <c r="B18" s="157">
        <v>7</v>
      </c>
      <c r="C18" s="240" t="s">
        <v>326</v>
      </c>
      <c r="D18" s="276">
        <v>-8.8679296229999996E-2</v>
      </c>
      <c r="E18" s="341"/>
      <c r="F18" s="342"/>
      <c r="G18" s="7"/>
      <c r="H18" s="7"/>
      <c r="I18" s="7"/>
      <c r="J18" s="7"/>
      <c r="K18" s="7"/>
      <c r="L18" s="7"/>
    </row>
    <row r="19" spans="2:12" ht="17.5" customHeight="1" x14ac:dyDescent="0.35">
      <c r="B19" s="157">
        <v>8</v>
      </c>
      <c r="C19" s="240" t="s">
        <v>327</v>
      </c>
      <c r="D19" s="276">
        <v>-15.548479982919703</v>
      </c>
      <c r="E19" s="359">
        <v>8</v>
      </c>
      <c r="F19" s="342"/>
      <c r="G19" s="7"/>
      <c r="H19" s="7"/>
      <c r="I19" s="7"/>
      <c r="J19" s="7"/>
      <c r="K19" s="7"/>
      <c r="L19" s="7"/>
    </row>
    <row r="20" spans="2:12" x14ac:dyDescent="0.35">
      <c r="B20" s="157">
        <v>9</v>
      </c>
      <c r="C20" s="240" t="s">
        <v>192</v>
      </c>
      <c r="D20" s="344"/>
      <c r="E20" s="345"/>
    </row>
    <row r="21" spans="2:12" ht="46.5" x14ac:dyDescent="0.35">
      <c r="B21" s="157">
        <v>10</v>
      </c>
      <c r="C21" s="240" t="s">
        <v>328</v>
      </c>
      <c r="D21" s="276">
        <v>0</v>
      </c>
      <c r="E21" s="341"/>
    </row>
    <row r="22" spans="2:12" ht="31" x14ac:dyDescent="0.35">
      <c r="B22" s="157">
        <v>11</v>
      </c>
      <c r="C22" s="240" t="s">
        <v>329</v>
      </c>
      <c r="D22" s="276">
        <v>0</v>
      </c>
      <c r="E22" s="341"/>
    </row>
    <row r="23" spans="2:12" x14ac:dyDescent="0.35">
      <c r="B23" s="157">
        <v>12</v>
      </c>
      <c r="C23" s="240" t="s">
        <v>330</v>
      </c>
      <c r="D23" s="276">
        <v>0</v>
      </c>
      <c r="E23" s="341"/>
    </row>
    <row r="24" spans="2:12" x14ac:dyDescent="0.35">
      <c r="B24" s="157">
        <v>13</v>
      </c>
      <c r="C24" s="240" t="s">
        <v>331</v>
      </c>
      <c r="D24" s="276">
        <v>0</v>
      </c>
      <c r="E24" s="341"/>
    </row>
    <row r="25" spans="2:12" ht="31" x14ac:dyDescent="0.35">
      <c r="B25" s="157">
        <v>14</v>
      </c>
      <c r="C25" s="240" t="s">
        <v>332</v>
      </c>
      <c r="D25" s="276">
        <v>0</v>
      </c>
      <c r="E25" s="341"/>
    </row>
    <row r="26" spans="2:12" x14ac:dyDescent="0.35">
      <c r="B26" s="157">
        <v>15</v>
      </c>
      <c r="C26" s="240" t="s">
        <v>333</v>
      </c>
      <c r="D26" s="276">
        <v>0</v>
      </c>
      <c r="E26" s="341"/>
    </row>
    <row r="27" spans="2:12" ht="31" x14ac:dyDescent="0.35">
      <c r="B27" s="157">
        <v>16</v>
      </c>
      <c r="C27" s="240" t="s">
        <v>334</v>
      </c>
      <c r="D27" s="276">
        <v>0</v>
      </c>
      <c r="E27" s="345"/>
    </row>
    <row r="28" spans="2:12" ht="62" x14ac:dyDescent="0.35">
      <c r="B28" s="157">
        <v>17</v>
      </c>
      <c r="C28" s="240" t="s">
        <v>335</v>
      </c>
      <c r="D28" s="276">
        <v>0</v>
      </c>
      <c r="E28" s="341"/>
    </row>
    <row r="29" spans="2:12" ht="62" x14ac:dyDescent="0.35">
      <c r="B29" s="157">
        <v>18</v>
      </c>
      <c r="C29" s="240" t="s">
        <v>336</v>
      </c>
      <c r="D29" s="276">
        <v>0</v>
      </c>
      <c r="E29" s="341"/>
    </row>
    <row r="30" spans="2:12" ht="62" x14ac:dyDescent="0.35">
      <c r="B30" s="157">
        <v>19</v>
      </c>
      <c r="C30" s="240" t="s">
        <v>337</v>
      </c>
      <c r="D30" s="276">
        <v>0</v>
      </c>
      <c r="E30" s="341"/>
    </row>
    <row r="31" spans="2:12" x14ac:dyDescent="0.35">
      <c r="B31" s="157">
        <v>20</v>
      </c>
      <c r="C31" s="240" t="s">
        <v>192</v>
      </c>
      <c r="D31" s="276"/>
      <c r="E31" s="345"/>
    </row>
    <row r="32" spans="2:12" ht="31" x14ac:dyDescent="0.35">
      <c r="B32" s="157" t="s">
        <v>338</v>
      </c>
      <c r="C32" s="240" t="s">
        <v>339</v>
      </c>
      <c r="D32" s="276">
        <v>0</v>
      </c>
      <c r="E32" s="346"/>
    </row>
    <row r="33" spans="2:5" x14ac:dyDescent="0.35">
      <c r="B33" s="157" t="s">
        <v>340</v>
      </c>
      <c r="C33" s="240" t="s">
        <v>341</v>
      </c>
      <c r="D33" s="276">
        <v>0</v>
      </c>
      <c r="E33" s="341"/>
    </row>
    <row r="34" spans="2:5" x14ac:dyDescent="0.35">
      <c r="B34" s="157" t="s">
        <v>342</v>
      </c>
      <c r="C34" s="240" t="s">
        <v>343</v>
      </c>
      <c r="D34" s="276">
        <v>0</v>
      </c>
      <c r="E34" s="341"/>
    </row>
    <row r="35" spans="2:5" x14ac:dyDescent="0.35">
      <c r="B35" s="157" t="s">
        <v>344</v>
      </c>
      <c r="C35" s="240" t="s">
        <v>345</v>
      </c>
      <c r="D35" s="276">
        <v>0</v>
      </c>
      <c r="E35" s="341"/>
    </row>
    <row r="36" spans="2:5" ht="46.5" x14ac:dyDescent="0.35">
      <c r="B36" s="157">
        <v>21</v>
      </c>
      <c r="C36" s="240" t="s">
        <v>346</v>
      </c>
      <c r="D36" s="276">
        <v>0</v>
      </c>
      <c r="E36" s="341"/>
    </row>
    <row r="37" spans="2:5" x14ac:dyDescent="0.35">
      <c r="B37" s="157">
        <v>22</v>
      </c>
      <c r="C37" s="240" t="s">
        <v>347</v>
      </c>
      <c r="D37" s="276">
        <v>0</v>
      </c>
      <c r="E37" s="341"/>
    </row>
    <row r="38" spans="2:5" ht="46.5" x14ac:dyDescent="0.35">
      <c r="B38" s="157">
        <v>23</v>
      </c>
      <c r="C38" s="240" t="s">
        <v>348</v>
      </c>
      <c r="D38" s="276">
        <v>0</v>
      </c>
      <c r="E38" s="345"/>
    </row>
    <row r="39" spans="2:5" x14ac:dyDescent="0.35">
      <c r="B39" s="157">
        <v>24</v>
      </c>
      <c r="C39" s="240" t="s">
        <v>192</v>
      </c>
      <c r="D39" s="276"/>
      <c r="E39" s="345"/>
    </row>
    <row r="40" spans="2:5" x14ac:dyDescent="0.35">
      <c r="B40" s="157">
        <v>25</v>
      </c>
      <c r="C40" s="240" t="s">
        <v>349</v>
      </c>
      <c r="D40" s="276">
        <v>0</v>
      </c>
      <c r="E40" s="341"/>
    </row>
    <row r="41" spans="2:5" x14ac:dyDescent="0.35">
      <c r="B41" s="157" t="s">
        <v>350</v>
      </c>
      <c r="C41" s="240" t="s">
        <v>351</v>
      </c>
      <c r="D41" s="276">
        <v>0</v>
      </c>
      <c r="E41" s="340"/>
    </row>
    <row r="42" spans="2:5" ht="62" x14ac:dyDescent="0.35">
      <c r="B42" s="157" t="s">
        <v>352</v>
      </c>
      <c r="C42" s="240" t="s">
        <v>353</v>
      </c>
      <c r="D42" s="276">
        <v>0</v>
      </c>
      <c r="E42" s="154"/>
    </row>
    <row r="43" spans="2:5" x14ac:dyDescent="0.35">
      <c r="B43" s="157">
        <v>26</v>
      </c>
      <c r="C43" s="240" t="s">
        <v>192</v>
      </c>
      <c r="D43" s="344"/>
      <c r="E43" s="346"/>
    </row>
    <row r="44" spans="2:5" ht="31" x14ac:dyDescent="0.35">
      <c r="B44" s="157">
        <v>27</v>
      </c>
      <c r="C44" s="240" t="s">
        <v>354</v>
      </c>
      <c r="D44" s="347">
        <v>0</v>
      </c>
      <c r="E44" s="341"/>
    </row>
    <row r="45" spans="2:5" x14ac:dyDescent="0.35">
      <c r="B45" s="157" t="s">
        <v>355</v>
      </c>
      <c r="C45" s="240" t="s">
        <v>356</v>
      </c>
      <c r="D45" s="153">
        <v>-1.8359475518427502</v>
      </c>
      <c r="E45" s="341"/>
    </row>
    <row r="46" spans="2:5" x14ac:dyDescent="0.35">
      <c r="B46" s="157">
        <v>28</v>
      </c>
      <c r="C46" s="343" t="s">
        <v>357</v>
      </c>
      <c r="D46" s="153">
        <v>-17.473106830992453</v>
      </c>
      <c r="E46" s="340"/>
    </row>
    <row r="47" spans="2:5" x14ac:dyDescent="0.35">
      <c r="B47" s="157">
        <v>29</v>
      </c>
      <c r="C47" s="343" t="s">
        <v>358</v>
      </c>
      <c r="D47" s="153">
        <v>273.92820356388688</v>
      </c>
      <c r="E47" s="340"/>
    </row>
    <row r="48" spans="2:5" x14ac:dyDescent="0.35">
      <c r="B48" s="1043" t="s">
        <v>359</v>
      </c>
      <c r="C48" s="1044"/>
      <c r="D48" s="1044"/>
      <c r="E48" s="1045"/>
    </row>
    <row r="49" spans="2:5" x14ac:dyDescent="0.35">
      <c r="B49" s="157">
        <v>30</v>
      </c>
      <c r="C49" s="240" t="s">
        <v>313</v>
      </c>
      <c r="D49" s="276">
        <v>33.704349999999998</v>
      </c>
      <c r="E49" s="361"/>
    </row>
    <row r="50" spans="2:5" x14ac:dyDescent="0.35">
      <c r="B50" s="157">
        <v>31</v>
      </c>
      <c r="C50" s="240" t="s">
        <v>361</v>
      </c>
      <c r="D50" s="276">
        <v>0</v>
      </c>
      <c r="E50" s="346"/>
    </row>
    <row r="51" spans="2:5" x14ac:dyDescent="0.35">
      <c r="B51" s="157">
        <v>32</v>
      </c>
      <c r="C51" s="240" t="s">
        <v>362</v>
      </c>
      <c r="D51" s="276">
        <v>0</v>
      </c>
      <c r="E51" s="346"/>
    </row>
    <row r="52" spans="2:5" ht="31" x14ac:dyDescent="0.35">
      <c r="B52" s="157">
        <v>33</v>
      </c>
      <c r="C52" s="240" t="s">
        <v>363</v>
      </c>
      <c r="D52" s="276">
        <v>0</v>
      </c>
      <c r="E52" s="341"/>
    </row>
    <row r="53" spans="2:5" ht="31" x14ac:dyDescent="0.35">
      <c r="B53" s="157" t="s">
        <v>364</v>
      </c>
      <c r="C53" s="240" t="s">
        <v>365</v>
      </c>
      <c r="D53" s="276">
        <v>0</v>
      </c>
      <c r="E53" s="341"/>
    </row>
    <row r="54" spans="2:5" ht="31" x14ac:dyDescent="0.35">
      <c r="B54" s="157" t="s">
        <v>366</v>
      </c>
      <c r="C54" s="240" t="s">
        <v>367</v>
      </c>
      <c r="D54" s="276">
        <v>0</v>
      </c>
      <c r="E54" s="341"/>
    </row>
    <row r="55" spans="2:5" ht="46.5" x14ac:dyDescent="0.35">
      <c r="B55" s="157">
        <v>34</v>
      </c>
      <c r="C55" s="240" t="s">
        <v>368</v>
      </c>
      <c r="D55" s="276">
        <v>6.8000000000000005E-4</v>
      </c>
      <c r="E55" s="341"/>
    </row>
    <row r="56" spans="2:5" x14ac:dyDescent="0.35">
      <c r="B56" s="157">
        <v>35</v>
      </c>
      <c r="C56" s="240" t="s">
        <v>369</v>
      </c>
      <c r="D56" s="276">
        <v>0</v>
      </c>
      <c r="E56" s="341"/>
    </row>
    <row r="57" spans="2:5" x14ac:dyDescent="0.35">
      <c r="B57" s="260">
        <v>36</v>
      </c>
      <c r="C57" s="343" t="s">
        <v>370</v>
      </c>
      <c r="D57" s="276">
        <v>33.704920999999999</v>
      </c>
      <c r="E57" s="341"/>
    </row>
    <row r="58" spans="2:5" x14ac:dyDescent="0.35">
      <c r="B58" s="1043" t="s">
        <v>371</v>
      </c>
      <c r="C58" s="1044"/>
      <c r="D58" s="1044"/>
      <c r="E58" s="1045"/>
    </row>
    <row r="59" spans="2:5" ht="31" x14ac:dyDescent="0.35">
      <c r="B59" s="157">
        <v>37</v>
      </c>
      <c r="C59" s="240" t="s">
        <v>372</v>
      </c>
      <c r="D59" s="276">
        <f>('[1]C_01.00'!G73/1000000)+('[1]C_01.00'!G77/1000000)</f>
        <v>1.1410000000000001E-3</v>
      </c>
      <c r="E59" s="346"/>
    </row>
    <row r="60" spans="2:5" ht="62" x14ac:dyDescent="0.35">
      <c r="B60" s="157">
        <v>38</v>
      </c>
      <c r="C60" s="240" t="s">
        <v>373</v>
      </c>
      <c r="D60" s="276">
        <f>'[1]C_01.00'!G81/1000000</f>
        <v>6.6E-4</v>
      </c>
      <c r="E60" s="341"/>
    </row>
    <row r="61" spans="2:5" ht="62" x14ac:dyDescent="0.35">
      <c r="B61" s="157">
        <v>39</v>
      </c>
      <c r="C61" s="240" t="s">
        <v>374</v>
      </c>
      <c r="D61" s="276">
        <f>'[1]C_01.00'!G82/1000000</f>
        <v>6.7000000000000002E-4</v>
      </c>
      <c r="E61" s="341"/>
    </row>
    <row r="62" spans="2:5" ht="46.5" x14ac:dyDescent="0.35">
      <c r="B62" s="157">
        <v>40</v>
      </c>
      <c r="C62" s="240" t="s">
        <v>375</v>
      </c>
      <c r="D62" s="276">
        <f>'[1]C_01.00'!G83/1000000</f>
        <v>6.8000000000000005E-4</v>
      </c>
      <c r="E62" s="341"/>
    </row>
    <row r="63" spans="2:5" x14ac:dyDescent="0.35">
      <c r="B63" s="157">
        <v>41</v>
      </c>
      <c r="C63" s="240" t="s">
        <v>192</v>
      </c>
      <c r="D63" s="276"/>
      <c r="E63" s="341"/>
    </row>
    <row r="64" spans="2:5" ht="31" x14ac:dyDescent="0.35">
      <c r="B64" s="157">
        <v>42</v>
      </c>
      <c r="C64" s="240" t="s">
        <v>376</v>
      </c>
      <c r="D64" s="276">
        <f>'[1]C_01.00'!G84/1000000</f>
        <v>6.8999999999999997E-4</v>
      </c>
      <c r="E64" s="341"/>
    </row>
    <row r="65" spans="2:5" x14ac:dyDescent="0.35">
      <c r="B65" s="157" t="s">
        <v>377</v>
      </c>
      <c r="C65" s="240" t="s">
        <v>378</v>
      </c>
      <c r="D65" s="276">
        <f>('[1]C_01.00'!G85/1000000)+('[1]C_01.00'!G87/1000000)+('[1]C_01.00'!G88/1000000)</f>
        <v>2.15E-3</v>
      </c>
      <c r="E65" s="341"/>
    </row>
    <row r="66" spans="2:5" x14ac:dyDescent="0.35">
      <c r="B66" s="260">
        <v>43</v>
      </c>
      <c r="C66" s="343" t="s">
        <v>379</v>
      </c>
      <c r="D66" s="276">
        <f>SUM(D59:D65)</f>
        <v>5.9909999999999998E-3</v>
      </c>
      <c r="E66" s="341"/>
    </row>
    <row r="67" spans="2:5" x14ac:dyDescent="0.35">
      <c r="B67" s="260">
        <v>44</v>
      </c>
      <c r="C67" s="343" t="s">
        <v>380</v>
      </c>
      <c r="D67" s="276">
        <v>33.704349999999998</v>
      </c>
      <c r="E67" s="341">
        <v>14</v>
      </c>
    </row>
    <row r="68" spans="2:5" x14ac:dyDescent="0.35">
      <c r="B68" s="260">
        <v>45</v>
      </c>
      <c r="C68" s="343" t="s">
        <v>381</v>
      </c>
      <c r="D68" s="276">
        <v>307.63255356388686</v>
      </c>
      <c r="E68" s="348"/>
    </row>
    <row r="69" spans="2:5" x14ac:dyDescent="0.35">
      <c r="B69" s="1043" t="s">
        <v>382</v>
      </c>
      <c r="C69" s="1044"/>
      <c r="D69" s="1044"/>
      <c r="E69" s="1045"/>
    </row>
    <row r="70" spans="2:5" x14ac:dyDescent="0.35">
      <c r="B70" s="157">
        <v>46</v>
      </c>
      <c r="C70" s="240" t="s">
        <v>383</v>
      </c>
      <c r="D70" s="276">
        <v>73.039356459999965</v>
      </c>
      <c r="E70" s="341">
        <v>14</v>
      </c>
    </row>
    <row r="71" spans="2:5" ht="46.5" x14ac:dyDescent="0.35">
      <c r="B71" s="157">
        <v>47</v>
      </c>
      <c r="C71" s="240" t="s">
        <v>384</v>
      </c>
      <c r="D71" s="276">
        <v>0</v>
      </c>
      <c r="E71" s="346"/>
    </row>
    <row r="72" spans="2:5" ht="31" x14ac:dyDescent="0.35">
      <c r="B72" s="157" t="s">
        <v>385</v>
      </c>
      <c r="C72" s="240" t="s">
        <v>386</v>
      </c>
      <c r="D72" s="276">
        <v>0</v>
      </c>
      <c r="E72" s="346"/>
    </row>
    <row r="73" spans="2:5" ht="31" x14ac:dyDescent="0.35">
      <c r="B73" s="157" t="s">
        <v>387</v>
      </c>
      <c r="C73" s="240" t="s">
        <v>388</v>
      </c>
      <c r="D73" s="276">
        <v>0</v>
      </c>
      <c r="E73" s="346"/>
    </row>
    <row r="74" spans="2:5" ht="46.5" x14ac:dyDescent="0.35">
      <c r="B74" s="157">
        <v>48</v>
      </c>
      <c r="C74" s="240" t="s">
        <v>389</v>
      </c>
      <c r="D74" s="276">
        <v>0</v>
      </c>
      <c r="E74" s="341"/>
    </row>
    <row r="75" spans="2:5" x14ac:dyDescent="0.35">
      <c r="B75" s="157">
        <v>49</v>
      </c>
      <c r="C75" s="240" t="s">
        <v>390</v>
      </c>
      <c r="D75" s="276">
        <v>0</v>
      </c>
      <c r="E75" s="341"/>
    </row>
    <row r="76" spans="2:5" x14ac:dyDescent="0.35">
      <c r="B76" s="157">
        <v>50</v>
      </c>
      <c r="C76" s="240" t="s">
        <v>391</v>
      </c>
      <c r="D76" s="276">
        <v>0</v>
      </c>
      <c r="E76" s="341"/>
    </row>
    <row r="77" spans="2:5" x14ac:dyDescent="0.35">
      <c r="B77" s="260">
        <v>51</v>
      </c>
      <c r="C77" s="343" t="s">
        <v>392</v>
      </c>
      <c r="D77" s="276">
        <v>73.039356459999965</v>
      </c>
      <c r="E77" s="341"/>
    </row>
    <row r="78" spans="2:5" x14ac:dyDescent="0.35">
      <c r="B78" s="1043" t="s">
        <v>393</v>
      </c>
      <c r="C78" s="1044"/>
      <c r="D78" s="1044"/>
      <c r="E78" s="1045"/>
    </row>
    <row r="79" spans="2:5" ht="31" x14ac:dyDescent="0.35">
      <c r="B79" s="157">
        <v>52</v>
      </c>
      <c r="C79" s="240" t="s">
        <v>394</v>
      </c>
      <c r="D79" s="276">
        <v>0</v>
      </c>
      <c r="E79" s="341"/>
    </row>
    <row r="80" spans="2:5" ht="62" x14ac:dyDescent="0.35">
      <c r="B80" s="157">
        <v>53</v>
      </c>
      <c r="C80" s="240" t="s">
        <v>395</v>
      </c>
      <c r="D80" s="276">
        <v>0</v>
      </c>
      <c r="E80" s="341"/>
    </row>
    <row r="81" spans="2:5" ht="62" x14ac:dyDescent="0.35">
      <c r="B81" s="157">
        <v>54</v>
      </c>
      <c r="C81" s="240" t="s">
        <v>396</v>
      </c>
      <c r="D81" s="276">
        <v>0</v>
      </c>
      <c r="E81" s="341"/>
    </row>
    <row r="82" spans="2:5" x14ac:dyDescent="0.35">
      <c r="B82" s="157" t="s">
        <v>397</v>
      </c>
      <c r="C82" s="240" t="s">
        <v>192</v>
      </c>
      <c r="D82" s="276"/>
      <c r="E82" s="341"/>
    </row>
    <row r="83" spans="2:5" ht="62" x14ac:dyDescent="0.35">
      <c r="B83" s="157">
        <v>55</v>
      </c>
      <c r="C83" s="240" t="s">
        <v>398</v>
      </c>
      <c r="D83" s="276">
        <v>0</v>
      </c>
      <c r="E83" s="341"/>
    </row>
    <row r="84" spans="2:5" x14ac:dyDescent="0.35">
      <c r="B84" s="157">
        <v>56</v>
      </c>
      <c r="C84" s="240" t="s">
        <v>192</v>
      </c>
      <c r="D84" s="276"/>
      <c r="E84" s="345"/>
    </row>
    <row r="85" spans="2:5" ht="31" x14ac:dyDescent="0.35">
      <c r="B85" s="157" t="s">
        <v>399</v>
      </c>
      <c r="C85" s="95" t="s">
        <v>400</v>
      </c>
      <c r="D85" s="153">
        <v>0</v>
      </c>
      <c r="E85" s="341"/>
    </row>
    <row r="86" spans="2:5" x14ac:dyDescent="0.35">
      <c r="B86" s="157" t="s">
        <v>401</v>
      </c>
      <c r="C86" s="95" t="s">
        <v>402</v>
      </c>
      <c r="D86" s="153">
        <v>0</v>
      </c>
      <c r="E86" s="341"/>
    </row>
    <row r="87" spans="2:5" x14ac:dyDescent="0.35">
      <c r="B87" s="260">
        <v>57</v>
      </c>
      <c r="C87" s="172" t="s">
        <v>403</v>
      </c>
      <c r="D87" s="153">
        <v>0</v>
      </c>
      <c r="E87" s="157"/>
    </row>
    <row r="88" spans="2:5" x14ac:dyDescent="0.35">
      <c r="B88" s="260">
        <v>58</v>
      </c>
      <c r="C88" s="172" t="s">
        <v>404</v>
      </c>
      <c r="D88" s="153">
        <v>73.039356459999965</v>
      </c>
      <c r="E88" s="341"/>
    </row>
    <row r="89" spans="2:5" x14ac:dyDescent="0.35">
      <c r="B89" s="260">
        <v>59</v>
      </c>
      <c r="C89" s="172" t="s">
        <v>405</v>
      </c>
      <c r="D89" s="153">
        <v>380.67191002388688</v>
      </c>
      <c r="E89" s="340"/>
    </row>
    <row r="90" spans="2:5" x14ac:dyDescent="0.35">
      <c r="B90" s="260">
        <v>60</v>
      </c>
      <c r="C90" s="172" t="s">
        <v>193</v>
      </c>
      <c r="D90" s="153">
        <v>2017.8580772212968</v>
      </c>
      <c r="E90" s="340"/>
    </row>
    <row r="91" spans="2:5" x14ac:dyDescent="0.35">
      <c r="B91" s="1043" t="s">
        <v>406</v>
      </c>
      <c r="C91" s="1044"/>
      <c r="D91" s="1044"/>
      <c r="E91" s="1045"/>
    </row>
    <row r="92" spans="2:5" x14ac:dyDescent="0.35">
      <c r="B92" s="157">
        <v>61</v>
      </c>
      <c r="C92" s="240" t="s">
        <v>407</v>
      </c>
      <c r="D92" s="231">
        <v>0.13575196722511887</v>
      </c>
      <c r="E92" s="340"/>
    </row>
    <row r="93" spans="2:5" x14ac:dyDescent="0.35">
      <c r="B93" s="157">
        <v>62</v>
      </c>
      <c r="C93" s="240" t="s">
        <v>408</v>
      </c>
      <c r="D93" s="231">
        <v>0.15245500019878211</v>
      </c>
      <c r="E93" s="340"/>
    </row>
    <row r="94" spans="2:5" x14ac:dyDescent="0.35">
      <c r="B94" s="157">
        <v>63</v>
      </c>
      <c r="C94" s="240" t="s">
        <v>409</v>
      </c>
      <c r="D94" s="231">
        <v>0.18865147867489934</v>
      </c>
      <c r="E94" s="340"/>
    </row>
    <row r="95" spans="2:5" x14ac:dyDescent="0.35">
      <c r="B95" s="157">
        <v>64</v>
      </c>
      <c r="C95" s="240" t="s">
        <v>410</v>
      </c>
      <c r="D95" s="231">
        <v>0.13575196722511887</v>
      </c>
      <c r="E95" s="340"/>
    </row>
    <row r="96" spans="2:5" x14ac:dyDescent="0.35">
      <c r="B96" s="157">
        <v>65</v>
      </c>
      <c r="C96" s="240" t="s">
        <v>411</v>
      </c>
      <c r="D96" s="231">
        <v>2.4999999999999998E-2</v>
      </c>
      <c r="E96" s="341"/>
    </row>
    <row r="97" spans="2:5" x14ac:dyDescent="0.35">
      <c r="B97" s="157">
        <v>66</v>
      </c>
      <c r="C97" s="240" t="s">
        <v>412</v>
      </c>
      <c r="D97" s="231">
        <v>1.1387722107815433E-2</v>
      </c>
      <c r="E97" s="341"/>
    </row>
    <row r="98" spans="2:5" x14ac:dyDescent="0.35">
      <c r="B98" s="157">
        <v>67</v>
      </c>
      <c r="C98" s="240" t="s">
        <v>413</v>
      </c>
      <c r="D98" s="231">
        <v>2.8557600475724782E-3</v>
      </c>
      <c r="E98" s="341"/>
    </row>
    <row r="99" spans="2:5" ht="31" x14ac:dyDescent="0.35">
      <c r="B99" s="157" t="s">
        <v>414</v>
      </c>
      <c r="C99" s="199" t="s">
        <v>415</v>
      </c>
      <c r="D99" s="231">
        <v>5.0000000000000001E-3</v>
      </c>
      <c r="E99" s="341"/>
    </row>
    <row r="100" spans="2:5" ht="31" x14ac:dyDescent="0.35">
      <c r="B100" s="157" t="s">
        <v>416</v>
      </c>
      <c r="C100" s="199" t="s">
        <v>417</v>
      </c>
      <c r="D100" s="231">
        <v>1.8000000000000002E-2</v>
      </c>
      <c r="E100" s="341"/>
    </row>
    <row r="101" spans="2:5" ht="31" x14ac:dyDescent="0.35">
      <c r="B101" s="157">
        <v>68</v>
      </c>
      <c r="C101" s="268" t="s">
        <v>418</v>
      </c>
      <c r="D101" s="231">
        <v>6.8455000198782104E-2</v>
      </c>
      <c r="E101" s="349"/>
    </row>
    <row r="102" spans="2:5" x14ac:dyDescent="0.35">
      <c r="B102" s="157">
        <v>69</v>
      </c>
      <c r="C102" s="95" t="s">
        <v>192</v>
      </c>
      <c r="D102" s="350"/>
      <c r="E102" s="345"/>
    </row>
    <row r="103" spans="2:5" x14ac:dyDescent="0.35">
      <c r="B103" s="157">
        <v>70</v>
      </c>
      <c r="C103" s="95" t="s">
        <v>192</v>
      </c>
      <c r="D103" s="350"/>
      <c r="E103" s="345"/>
    </row>
    <row r="104" spans="2:5" x14ac:dyDescent="0.35">
      <c r="B104" s="157">
        <v>71</v>
      </c>
      <c r="C104" s="95" t="s">
        <v>192</v>
      </c>
      <c r="D104" s="350"/>
      <c r="E104" s="345"/>
    </row>
    <row r="105" spans="2:5" x14ac:dyDescent="0.35">
      <c r="B105" s="1043" t="s">
        <v>419</v>
      </c>
      <c r="C105" s="1044"/>
      <c r="D105" s="1044"/>
      <c r="E105" s="1045"/>
    </row>
    <row r="106" spans="2:5" ht="62" x14ac:dyDescent="0.35">
      <c r="B106" s="157">
        <v>72</v>
      </c>
      <c r="C106" s="240" t="s">
        <v>420</v>
      </c>
      <c r="D106" s="276">
        <v>2.9120000000000001E-3</v>
      </c>
      <c r="E106" s="95"/>
    </row>
    <row r="107" spans="2:5" ht="62" x14ac:dyDescent="0.35">
      <c r="B107" s="157">
        <v>73</v>
      </c>
      <c r="C107" s="240" t="s">
        <v>421</v>
      </c>
      <c r="D107" s="276">
        <v>1.3939999999999998E-3</v>
      </c>
      <c r="E107" s="341"/>
    </row>
    <row r="108" spans="2:5" x14ac:dyDescent="0.35">
      <c r="B108" s="157">
        <v>74</v>
      </c>
      <c r="C108" s="240" t="s">
        <v>192</v>
      </c>
      <c r="D108" s="276"/>
      <c r="E108" s="341"/>
    </row>
    <row r="109" spans="2:5" ht="46.5" x14ac:dyDescent="0.35">
      <c r="B109" s="157">
        <v>75</v>
      </c>
      <c r="C109" s="240" t="s">
        <v>422</v>
      </c>
      <c r="D109" s="276">
        <v>8.0000000000000007E-5</v>
      </c>
      <c r="E109" s="341"/>
    </row>
    <row r="110" spans="2:5" x14ac:dyDescent="0.35">
      <c r="B110" s="1043" t="s">
        <v>423</v>
      </c>
      <c r="C110" s="1044"/>
      <c r="D110" s="1044"/>
      <c r="E110" s="1045"/>
    </row>
    <row r="111" spans="2:5" ht="31" x14ac:dyDescent="0.35">
      <c r="B111" s="157">
        <v>76</v>
      </c>
      <c r="C111" s="240" t="s">
        <v>424</v>
      </c>
      <c r="D111" s="153">
        <v>1.4999999999999999E-4</v>
      </c>
      <c r="E111" s="341"/>
    </row>
    <row r="112" spans="2:5" ht="31" x14ac:dyDescent="0.35">
      <c r="B112" s="157">
        <v>77</v>
      </c>
      <c r="C112" s="240" t="s">
        <v>425</v>
      </c>
      <c r="D112" s="153">
        <v>1.55E-4</v>
      </c>
      <c r="E112" s="341"/>
    </row>
    <row r="113" spans="2:5" x14ac:dyDescent="0.35">
      <c r="B113" s="1082">
        <v>78</v>
      </c>
      <c r="C113" s="1083" t="s">
        <v>426</v>
      </c>
      <c r="D113" s="153">
        <v>0</v>
      </c>
      <c r="E113" s="341"/>
    </row>
    <row r="114" spans="2:5" x14ac:dyDescent="0.35">
      <c r="B114" s="1082"/>
      <c r="C114" s="1083"/>
      <c r="D114" s="153">
        <v>0</v>
      </c>
      <c r="E114" s="341"/>
    </row>
    <row r="115" spans="2:5" x14ac:dyDescent="0.35">
      <c r="B115" s="1082"/>
      <c r="C115" s="1083"/>
      <c r="D115" s="153">
        <v>1.0349999999999999E-3</v>
      </c>
      <c r="E115" s="341"/>
    </row>
    <row r="116" spans="2:5" x14ac:dyDescent="0.35">
      <c r="B116" s="1082"/>
      <c r="C116" s="1083"/>
      <c r="D116" s="153">
        <v>1.0349999999999999E-3</v>
      </c>
      <c r="E116" s="341"/>
    </row>
    <row r="117" spans="2:5" ht="31" x14ac:dyDescent="0.35">
      <c r="B117" s="157">
        <v>79</v>
      </c>
      <c r="C117" s="240" t="s">
        <v>427</v>
      </c>
      <c r="D117" s="153">
        <v>8.7000000000000003E-7</v>
      </c>
      <c r="E117" s="341"/>
    </row>
    <row r="118" spans="2:5" x14ac:dyDescent="0.35">
      <c r="B118" s="1078" t="s">
        <v>428</v>
      </c>
      <c r="C118" s="1079"/>
      <c r="D118" s="1079"/>
      <c r="E118" s="1080"/>
    </row>
    <row r="119" spans="2:5" x14ac:dyDescent="0.35">
      <c r="B119" s="157">
        <v>80</v>
      </c>
      <c r="C119" s="240" t="s">
        <v>429</v>
      </c>
      <c r="D119" s="276">
        <v>0</v>
      </c>
      <c r="E119" s="341"/>
    </row>
    <row r="120" spans="2:5" ht="31" x14ac:dyDescent="0.35">
      <c r="B120" s="157">
        <v>81</v>
      </c>
      <c r="C120" s="240" t="s">
        <v>430</v>
      </c>
      <c r="D120" s="276">
        <v>0</v>
      </c>
      <c r="E120" s="339"/>
    </row>
    <row r="121" spans="2:5" x14ac:dyDescent="0.35">
      <c r="B121" s="157">
        <v>82</v>
      </c>
      <c r="C121" s="240" t="s">
        <v>431</v>
      </c>
      <c r="D121" s="276">
        <v>0</v>
      </c>
      <c r="E121" s="341"/>
    </row>
    <row r="122" spans="2:5" ht="31" x14ac:dyDescent="0.35">
      <c r="B122" s="157">
        <v>83</v>
      </c>
      <c r="C122" s="240" t="s">
        <v>432</v>
      </c>
      <c r="D122" s="276">
        <v>0</v>
      </c>
      <c r="E122" s="341"/>
    </row>
    <row r="123" spans="2:5" x14ac:dyDescent="0.35">
      <c r="B123" s="157">
        <v>84</v>
      </c>
      <c r="C123" s="240" t="s">
        <v>433</v>
      </c>
      <c r="D123" s="276">
        <v>0</v>
      </c>
      <c r="E123" s="341"/>
    </row>
    <row r="124" spans="2:5" ht="31" x14ac:dyDescent="0.35">
      <c r="B124" s="157">
        <v>85</v>
      </c>
      <c r="C124" s="240" t="s">
        <v>434</v>
      </c>
      <c r="D124" s="276">
        <v>0</v>
      </c>
      <c r="E124" s="341"/>
    </row>
    <row r="125" spans="2:5" x14ac:dyDescent="0.35">
      <c r="B125" s="103"/>
      <c r="C125" s="103"/>
      <c r="D125" s="103"/>
      <c r="E125" s="103"/>
    </row>
  </sheetData>
  <mergeCells count="14">
    <mergeCell ref="B118:E118"/>
    <mergeCell ref="G8:J12"/>
    <mergeCell ref="B78:E78"/>
    <mergeCell ref="B91:E91"/>
    <mergeCell ref="B105:E105"/>
    <mergeCell ref="B110:E110"/>
    <mergeCell ref="B113:B116"/>
    <mergeCell ref="C113:C116"/>
    <mergeCell ref="B69:E69"/>
    <mergeCell ref="B6:C6"/>
    <mergeCell ref="B7:E7"/>
    <mergeCell ref="B17:E17"/>
    <mergeCell ref="B48:E48"/>
    <mergeCell ref="B58:E5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A9126-B81F-49AC-A2D2-1A4218762CD3}">
  <dimension ref="B1:F39"/>
  <sheetViews>
    <sheetView workbookViewId="0"/>
  </sheetViews>
  <sheetFormatPr defaultRowHeight="15.5" x14ac:dyDescent="0.35"/>
  <cols>
    <col min="1" max="1" width="8.7265625" style="5"/>
    <col min="2" max="2" width="13.08984375" style="5" customWidth="1"/>
    <col min="3" max="3" width="65.7265625" style="5" customWidth="1"/>
    <col min="4" max="6" width="23.54296875" style="5" customWidth="1"/>
    <col min="7" max="16384" width="8.7265625" style="5"/>
  </cols>
  <sheetData>
    <row r="1" spans="2:6" ht="21.5" customHeight="1" x14ac:dyDescent="0.35"/>
    <row r="2" spans="2:6" x14ac:dyDescent="0.35">
      <c r="B2" s="352" t="s">
        <v>571</v>
      </c>
    </row>
    <row r="3" spans="2:6" ht="14.5" customHeight="1" x14ac:dyDescent="0.35">
      <c r="B3" s="120" t="s">
        <v>93</v>
      </c>
      <c r="D3" s="120"/>
      <c r="E3" s="120"/>
      <c r="F3" s="120"/>
    </row>
    <row r="4" spans="2:6" ht="14.5" customHeight="1" x14ac:dyDescent="0.35">
      <c r="B4" s="120"/>
      <c r="C4" s="120"/>
      <c r="D4" s="120"/>
      <c r="E4" s="120"/>
      <c r="F4" s="120"/>
    </row>
    <row r="5" spans="2:6" x14ac:dyDescent="0.35">
      <c r="D5" s="122" t="s">
        <v>0</v>
      </c>
      <c r="E5" s="122" t="s">
        <v>14</v>
      </c>
      <c r="F5" s="122" t="s">
        <v>15</v>
      </c>
    </row>
    <row r="6" spans="2:6" ht="61" customHeight="1" x14ac:dyDescent="0.35">
      <c r="C6" s="355"/>
      <c r="D6" s="11" t="s">
        <v>572</v>
      </c>
      <c r="E6" s="11" t="s">
        <v>573</v>
      </c>
      <c r="F6" s="11" t="s">
        <v>574</v>
      </c>
    </row>
    <row r="7" spans="2:6" ht="21" customHeight="1" x14ac:dyDescent="0.35">
      <c r="C7" s="355"/>
      <c r="D7" s="356">
        <v>46022</v>
      </c>
      <c r="E7" s="356">
        <v>46022</v>
      </c>
      <c r="F7" s="357"/>
    </row>
    <row r="8" spans="2:6" x14ac:dyDescent="0.35">
      <c r="B8" s="1049" t="s">
        <v>1593</v>
      </c>
      <c r="C8" s="1050"/>
      <c r="D8" s="1050"/>
      <c r="E8" s="1050"/>
      <c r="F8" s="1051"/>
    </row>
    <row r="9" spans="2:6" ht="16.5" customHeight="1" x14ac:dyDescent="0.35">
      <c r="B9" s="93">
        <v>1</v>
      </c>
      <c r="C9" s="125" t="s">
        <v>600</v>
      </c>
      <c r="D9" s="353">
        <v>428.2</v>
      </c>
      <c r="E9" s="353">
        <v>428.2</v>
      </c>
      <c r="F9" s="122"/>
    </row>
    <row r="10" spans="2:6" x14ac:dyDescent="0.35">
      <c r="B10" s="93">
        <v>2</v>
      </c>
      <c r="C10" s="125" t="s">
        <v>601</v>
      </c>
      <c r="D10" s="353">
        <v>20.7</v>
      </c>
      <c r="E10" s="353">
        <v>19.399999999999999</v>
      </c>
      <c r="F10" s="122"/>
    </row>
    <row r="11" spans="2:6" x14ac:dyDescent="0.35">
      <c r="B11" s="93">
        <v>3</v>
      </c>
      <c r="C11" s="125" t="s">
        <v>619</v>
      </c>
      <c r="D11" s="353">
        <v>37.200000000000003</v>
      </c>
      <c r="E11" s="353">
        <v>37.200000000000003</v>
      </c>
      <c r="F11" s="122"/>
    </row>
    <row r="12" spans="2:6" x14ac:dyDescent="0.35">
      <c r="B12" s="93">
        <v>4</v>
      </c>
      <c r="C12" s="125" t="s">
        <v>620</v>
      </c>
      <c r="D12" s="353">
        <v>2707.5</v>
      </c>
      <c r="E12" s="353">
        <v>2735.1</v>
      </c>
      <c r="F12" s="122"/>
    </row>
    <row r="13" spans="2:6" x14ac:dyDescent="0.35">
      <c r="B13" s="93">
        <v>5</v>
      </c>
      <c r="C13" s="125" t="s">
        <v>576</v>
      </c>
      <c r="D13" s="50" t="s">
        <v>13</v>
      </c>
      <c r="E13" s="353">
        <v>42.3</v>
      </c>
      <c r="F13" s="122"/>
    </row>
    <row r="14" spans="2:6" x14ac:dyDescent="0.35">
      <c r="B14" s="93">
        <v>6</v>
      </c>
      <c r="C14" s="125" t="s">
        <v>577</v>
      </c>
      <c r="D14" s="353">
        <v>12.1</v>
      </c>
      <c r="E14" s="353">
        <v>12.1</v>
      </c>
      <c r="F14" s="122"/>
    </row>
    <row r="15" spans="2:6" x14ac:dyDescent="0.35">
      <c r="B15" s="93">
        <v>7</v>
      </c>
      <c r="C15" s="125" t="s">
        <v>578</v>
      </c>
      <c r="D15" s="353">
        <v>84.7</v>
      </c>
      <c r="E15" s="353">
        <v>8.1999999999999993</v>
      </c>
      <c r="F15" s="122"/>
    </row>
    <row r="16" spans="2:6" x14ac:dyDescent="0.35">
      <c r="B16" s="93">
        <v>8</v>
      </c>
      <c r="C16" s="125" t="s">
        <v>579</v>
      </c>
      <c r="D16" s="353">
        <v>21.7</v>
      </c>
      <c r="E16" s="353">
        <v>21.7</v>
      </c>
      <c r="F16" s="122">
        <v>8</v>
      </c>
    </row>
    <row r="17" spans="2:6" x14ac:dyDescent="0.35">
      <c r="B17" s="93">
        <v>9</v>
      </c>
      <c r="C17" s="5" t="s">
        <v>603</v>
      </c>
      <c r="D17" s="353">
        <v>0.4</v>
      </c>
      <c r="E17" s="353">
        <v>0.4</v>
      </c>
      <c r="F17" s="122"/>
    </row>
    <row r="18" spans="2:6" x14ac:dyDescent="0.35">
      <c r="B18" s="93">
        <v>10</v>
      </c>
      <c r="C18" s="125" t="s">
        <v>580</v>
      </c>
      <c r="D18" s="353">
        <v>3.9</v>
      </c>
      <c r="E18" s="353">
        <v>3.1</v>
      </c>
      <c r="F18" s="122"/>
    </row>
    <row r="19" spans="2:6" x14ac:dyDescent="0.35">
      <c r="B19" s="93">
        <v>11</v>
      </c>
      <c r="C19" s="125" t="s">
        <v>604</v>
      </c>
      <c r="D19" s="353">
        <v>0.3</v>
      </c>
      <c r="E19" s="353">
        <v>0.2</v>
      </c>
      <c r="F19" s="122"/>
    </row>
    <row r="20" spans="2:6" x14ac:dyDescent="0.35">
      <c r="B20" s="93"/>
      <c r="C20" s="170" t="s">
        <v>582</v>
      </c>
      <c r="D20" s="177">
        <f>SUM(D9:D19)</f>
        <v>3316.7</v>
      </c>
      <c r="E20" s="177">
        <f>SUM(E9:E19)</f>
        <v>3307.8999999999992</v>
      </c>
      <c r="F20" s="122"/>
    </row>
    <row r="21" spans="2:6" x14ac:dyDescent="0.35">
      <c r="B21" s="1049" t="s">
        <v>1594</v>
      </c>
      <c r="C21" s="1050"/>
      <c r="D21" s="1050"/>
      <c r="E21" s="1050"/>
      <c r="F21" s="1051"/>
    </row>
    <row r="22" spans="2:6" x14ac:dyDescent="0.35">
      <c r="B22" s="93">
        <v>12</v>
      </c>
      <c r="C22" s="125" t="s">
        <v>608</v>
      </c>
      <c r="D22" s="353">
        <v>8.1</v>
      </c>
      <c r="E22" s="50" t="s">
        <v>13</v>
      </c>
      <c r="F22" s="122"/>
    </row>
    <row r="23" spans="2:6" x14ac:dyDescent="0.35">
      <c r="B23" s="93">
        <v>13</v>
      </c>
      <c r="C23" s="125" t="s">
        <v>609</v>
      </c>
      <c r="D23" s="353">
        <v>2879.6</v>
      </c>
      <c r="E23" s="353">
        <v>2879.6</v>
      </c>
      <c r="F23" s="122"/>
    </row>
    <row r="24" spans="2:6" x14ac:dyDescent="0.35">
      <c r="B24" s="93">
        <v>14</v>
      </c>
      <c r="C24" s="125" t="s">
        <v>610</v>
      </c>
      <c r="D24" s="353">
        <v>106.7</v>
      </c>
      <c r="E24" s="353">
        <v>106.7</v>
      </c>
      <c r="F24" s="122" t="s">
        <v>1600</v>
      </c>
    </row>
    <row r="25" spans="2:6" x14ac:dyDescent="0.35">
      <c r="B25" s="93">
        <v>15</v>
      </c>
      <c r="C25" s="125" t="s">
        <v>612</v>
      </c>
      <c r="D25" s="353">
        <v>5</v>
      </c>
      <c r="E25" s="353">
        <v>5</v>
      </c>
      <c r="F25" s="122"/>
    </row>
    <row r="26" spans="2:6" x14ac:dyDescent="0.35">
      <c r="B26" s="93">
        <v>16</v>
      </c>
      <c r="C26" s="125" t="s">
        <v>583</v>
      </c>
      <c r="D26" s="353">
        <v>17.899999999999999</v>
      </c>
      <c r="E26" s="353">
        <v>17.2</v>
      </c>
      <c r="F26" s="122"/>
    </row>
    <row r="27" spans="2:6" x14ac:dyDescent="0.35">
      <c r="B27" s="125"/>
      <c r="C27" s="170" t="s">
        <v>584</v>
      </c>
      <c r="D27" s="177">
        <f>SUM(D22:D26)</f>
        <v>3017.2999999999997</v>
      </c>
      <c r="E27" s="177">
        <f>SUM(E22:E26)</f>
        <v>3008.4999999999995</v>
      </c>
      <c r="F27" s="122"/>
    </row>
    <row r="28" spans="2:6" ht="33" customHeight="1" x14ac:dyDescent="0.35">
      <c r="B28" s="1084" t="s">
        <v>585</v>
      </c>
      <c r="C28" s="1085"/>
      <c r="D28" s="170"/>
      <c r="E28" s="170"/>
      <c r="F28" s="228"/>
    </row>
    <row r="29" spans="2:6" x14ac:dyDescent="0.35">
      <c r="B29" s="8">
        <v>17</v>
      </c>
      <c r="C29" s="358" t="s">
        <v>1598</v>
      </c>
      <c r="D29" s="353">
        <v>8</v>
      </c>
      <c r="E29" s="353">
        <v>8</v>
      </c>
      <c r="F29" s="93">
        <v>1</v>
      </c>
    </row>
    <row r="30" spans="2:6" x14ac:dyDescent="0.35">
      <c r="B30" s="8">
        <v>18</v>
      </c>
      <c r="C30" s="820" t="s">
        <v>1599</v>
      </c>
      <c r="D30" s="353">
        <v>0.8</v>
      </c>
      <c r="E30" s="353">
        <v>0.8</v>
      </c>
      <c r="F30" s="93">
        <v>3</v>
      </c>
    </row>
    <row r="31" spans="2:6" x14ac:dyDescent="0.35">
      <c r="B31" s="8">
        <v>19</v>
      </c>
      <c r="C31" s="821" t="s">
        <v>586</v>
      </c>
      <c r="D31" s="353">
        <v>2.2000000000000002</v>
      </c>
      <c r="E31" s="353">
        <v>2.2000000000000002</v>
      </c>
      <c r="F31" s="93">
        <v>3</v>
      </c>
    </row>
    <row r="32" spans="2:6" x14ac:dyDescent="0.35">
      <c r="B32" s="21" t="s">
        <v>1590</v>
      </c>
      <c r="C32" s="822" t="s">
        <v>614</v>
      </c>
      <c r="D32" s="353">
        <v>0.7</v>
      </c>
      <c r="E32" s="353">
        <v>0.7</v>
      </c>
      <c r="F32" s="93"/>
    </row>
    <row r="33" spans="2:6" x14ac:dyDescent="0.35">
      <c r="B33" s="8" t="s">
        <v>1591</v>
      </c>
      <c r="C33" s="822" t="s">
        <v>615</v>
      </c>
      <c r="D33" s="353">
        <v>1.2</v>
      </c>
      <c r="E33" s="353">
        <v>1.2</v>
      </c>
      <c r="F33" s="93"/>
    </row>
    <row r="34" spans="2:6" ht="31" x14ac:dyDescent="0.35">
      <c r="B34" s="8" t="s">
        <v>1592</v>
      </c>
      <c r="C34" s="823" t="s">
        <v>616</v>
      </c>
      <c r="D34" s="353">
        <v>0.3</v>
      </c>
      <c r="E34" s="353">
        <v>0.3</v>
      </c>
      <c r="F34" s="93"/>
    </row>
    <row r="35" spans="2:6" x14ac:dyDescent="0.35">
      <c r="B35" s="8">
        <v>20</v>
      </c>
      <c r="C35" s="821" t="s">
        <v>587</v>
      </c>
      <c r="D35" s="353">
        <v>288.39999999999998</v>
      </c>
      <c r="E35" s="353">
        <v>288.39999999999998</v>
      </c>
      <c r="F35" s="93"/>
    </row>
    <row r="36" spans="2:6" x14ac:dyDescent="0.35">
      <c r="B36" s="8" t="s">
        <v>1595</v>
      </c>
      <c r="C36" s="354" t="s">
        <v>617</v>
      </c>
      <c r="D36" s="353">
        <v>37.9</v>
      </c>
      <c r="E36" s="353">
        <v>37.9</v>
      </c>
      <c r="F36" s="93" t="s">
        <v>322</v>
      </c>
    </row>
    <row r="37" spans="2:6" x14ac:dyDescent="0.35">
      <c r="B37" s="8" t="s">
        <v>1596</v>
      </c>
      <c r="C37" s="354" t="s">
        <v>618</v>
      </c>
      <c r="D37" s="353">
        <v>250.49999999999997</v>
      </c>
      <c r="E37" s="353">
        <v>250.49999999999997</v>
      </c>
      <c r="F37" s="93">
        <v>2</v>
      </c>
    </row>
    <row r="38" spans="2:6" x14ac:dyDescent="0.35">
      <c r="B38" s="125"/>
      <c r="C38" s="170" t="s">
        <v>588</v>
      </c>
      <c r="D38" s="170">
        <f>+D29+D30+D31+D35</f>
        <v>299.39999999999998</v>
      </c>
      <c r="E38" s="170">
        <f>+E29+E30+E31+E35</f>
        <v>299.39999999999998</v>
      </c>
      <c r="F38" s="122"/>
    </row>
    <row r="39" spans="2:6" x14ac:dyDescent="0.35">
      <c r="C39" s="170" t="s">
        <v>1597</v>
      </c>
      <c r="D39" s="177">
        <f>+D27+D38</f>
        <v>3316.7</v>
      </c>
      <c r="E39" s="177">
        <f>+E27+E38</f>
        <v>3307.8999999999996</v>
      </c>
      <c r="F39" s="122"/>
    </row>
  </sheetData>
  <mergeCells count="3">
    <mergeCell ref="B8:F8"/>
    <mergeCell ref="B21:F21"/>
    <mergeCell ref="B28:C2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0A71-D975-499B-9B56-FB0D12B06146}">
  <dimension ref="B1:T50"/>
  <sheetViews>
    <sheetView workbookViewId="0"/>
  </sheetViews>
  <sheetFormatPr defaultRowHeight="15.5" x14ac:dyDescent="0.35"/>
  <cols>
    <col min="1" max="2" width="8.7265625" style="5"/>
    <col min="3" max="3" width="39.6328125" style="5" customWidth="1"/>
    <col min="4" max="20" width="22" style="5" customWidth="1"/>
    <col min="21" max="16384" width="8.7265625" style="5"/>
  </cols>
  <sheetData>
    <row r="1" spans="2:20" ht="22" customHeight="1" x14ac:dyDescent="0.35"/>
    <row r="2" spans="2:20" x14ac:dyDescent="0.35">
      <c r="B2" s="918" t="s">
        <v>1833</v>
      </c>
      <c r="C2" s="919"/>
      <c r="D2" s="919"/>
      <c r="E2" s="919"/>
      <c r="F2" s="919"/>
      <c r="G2" s="919"/>
      <c r="H2" s="919"/>
      <c r="I2" s="919"/>
      <c r="J2" s="919"/>
      <c r="K2" s="919"/>
      <c r="L2" s="919"/>
      <c r="M2" s="919"/>
      <c r="N2" s="919"/>
      <c r="O2" s="919"/>
      <c r="P2" s="919"/>
      <c r="Q2" s="919"/>
      <c r="R2" s="919"/>
      <c r="S2" s="919"/>
      <c r="T2" s="919"/>
    </row>
    <row r="4" spans="2:20" x14ac:dyDescent="0.35">
      <c r="B4" s="920">
        <v>1</v>
      </c>
      <c r="C4" s="921" t="s">
        <v>1607</v>
      </c>
      <c r="D4" s="921" t="s">
        <v>649</v>
      </c>
      <c r="E4" s="920" t="s">
        <v>649</v>
      </c>
      <c r="F4" s="920" t="s">
        <v>649</v>
      </c>
      <c r="G4" s="920" t="s">
        <v>649</v>
      </c>
      <c r="H4" s="920" t="s">
        <v>649</v>
      </c>
      <c r="I4" s="920" t="s">
        <v>649</v>
      </c>
      <c r="J4" s="920" t="s">
        <v>649</v>
      </c>
      <c r="K4" s="920" t="s">
        <v>649</v>
      </c>
      <c r="L4" s="920" t="s">
        <v>649</v>
      </c>
      <c r="M4" s="920" t="s">
        <v>649</v>
      </c>
      <c r="N4" s="920" t="s">
        <v>649</v>
      </c>
      <c r="O4" s="920" t="s">
        <v>649</v>
      </c>
      <c r="P4" s="920" t="s">
        <v>649</v>
      </c>
      <c r="Q4" s="920" t="s">
        <v>649</v>
      </c>
      <c r="R4" s="920" t="s">
        <v>649</v>
      </c>
      <c r="S4" s="920" t="s">
        <v>649</v>
      </c>
      <c r="T4" s="920" t="s">
        <v>649</v>
      </c>
    </row>
    <row r="5" spans="2:20" ht="46.5" x14ac:dyDescent="0.35">
      <c r="B5" s="920">
        <v>2</v>
      </c>
      <c r="C5" s="921" t="s">
        <v>1608</v>
      </c>
      <c r="D5" s="921" t="s">
        <v>1609</v>
      </c>
      <c r="E5" s="921" t="s">
        <v>1610</v>
      </c>
      <c r="F5" s="921" t="s">
        <v>1611</v>
      </c>
      <c r="G5" s="921" t="s">
        <v>1612</v>
      </c>
      <c r="H5" s="921" t="s">
        <v>1613</v>
      </c>
      <c r="I5" s="921" t="s">
        <v>1614</v>
      </c>
      <c r="J5" s="921" t="s">
        <v>1615</v>
      </c>
      <c r="K5" s="921" t="s">
        <v>1616</v>
      </c>
      <c r="L5" s="921" t="s">
        <v>1617</v>
      </c>
      <c r="M5" s="921" t="s">
        <v>1618</v>
      </c>
      <c r="N5" s="921" t="s">
        <v>1619</v>
      </c>
      <c r="O5" s="921" t="s">
        <v>1620</v>
      </c>
      <c r="P5" s="921" t="s">
        <v>1621</v>
      </c>
      <c r="Q5" s="921" t="s">
        <v>1622</v>
      </c>
      <c r="R5" s="921" t="s">
        <v>1623</v>
      </c>
      <c r="S5" s="921" t="s">
        <v>1624</v>
      </c>
      <c r="T5" s="921" t="s">
        <v>1625</v>
      </c>
    </row>
    <row r="6" spans="2:20" x14ac:dyDescent="0.35">
      <c r="B6" s="920" t="s">
        <v>714</v>
      </c>
      <c r="C6" s="921" t="s">
        <v>1626</v>
      </c>
      <c r="D6" s="934" t="s">
        <v>1627</v>
      </c>
      <c r="E6" s="934" t="s">
        <v>1627</v>
      </c>
      <c r="F6" s="934" t="s">
        <v>1627</v>
      </c>
      <c r="G6" s="934" t="s">
        <v>1627</v>
      </c>
      <c r="H6" s="934" t="s">
        <v>1628</v>
      </c>
      <c r="I6" s="934" t="s">
        <v>1628</v>
      </c>
      <c r="J6" s="934" t="s">
        <v>1629</v>
      </c>
      <c r="K6" s="934" t="s">
        <v>1629</v>
      </c>
      <c r="L6" s="934" t="s">
        <v>1629</v>
      </c>
      <c r="M6" s="934" t="s">
        <v>1628</v>
      </c>
      <c r="N6" s="934" t="s">
        <v>1628</v>
      </c>
      <c r="O6" s="934" t="s">
        <v>1629</v>
      </c>
      <c r="P6" s="934" t="s">
        <v>1629</v>
      </c>
      <c r="Q6" s="934" t="s">
        <v>1629</v>
      </c>
      <c r="R6" s="934" t="s">
        <v>1629</v>
      </c>
      <c r="S6" s="934" t="s">
        <v>1628</v>
      </c>
      <c r="T6" s="935" t="s">
        <v>1629</v>
      </c>
    </row>
    <row r="7" spans="2:20" x14ac:dyDescent="0.35">
      <c r="B7" s="920">
        <v>3</v>
      </c>
      <c r="C7" s="921" t="s">
        <v>1630</v>
      </c>
      <c r="D7" s="934" t="s">
        <v>1631</v>
      </c>
      <c r="E7" s="932" t="s">
        <v>1631</v>
      </c>
      <c r="F7" s="932" t="s">
        <v>1631</v>
      </c>
      <c r="G7" s="932" t="s">
        <v>1632</v>
      </c>
      <c r="H7" s="932" t="s">
        <v>1632</v>
      </c>
      <c r="I7" s="932" t="s">
        <v>1631</v>
      </c>
      <c r="J7" s="932" t="s">
        <v>1631</v>
      </c>
      <c r="K7" s="932" t="s">
        <v>1631</v>
      </c>
      <c r="L7" s="932" t="s">
        <v>1631</v>
      </c>
      <c r="M7" s="932" t="s">
        <v>1632</v>
      </c>
      <c r="N7" s="932" t="s">
        <v>1631</v>
      </c>
      <c r="O7" s="932" t="s">
        <v>1631</v>
      </c>
      <c r="P7" s="932" t="s">
        <v>1631</v>
      </c>
      <c r="Q7" s="932" t="s">
        <v>1631</v>
      </c>
      <c r="R7" s="932" t="s">
        <v>1631</v>
      </c>
      <c r="S7" s="932" t="s">
        <v>1631</v>
      </c>
      <c r="T7" s="933" t="s">
        <v>1631</v>
      </c>
    </row>
    <row r="8" spans="2:20" ht="47" thickBot="1" x14ac:dyDescent="0.4">
      <c r="B8" s="920" t="s">
        <v>723</v>
      </c>
      <c r="C8" s="921" t="s">
        <v>1633</v>
      </c>
      <c r="D8" s="922" t="s">
        <v>1634</v>
      </c>
      <c r="E8" s="922" t="s">
        <v>1635</v>
      </c>
      <c r="F8" s="922" t="s">
        <v>1635</v>
      </c>
      <c r="G8" s="922" t="s">
        <v>1635</v>
      </c>
      <c r="H8" s="922" t="s">
        <v>1635</v>
      </c>
      <c r="I8" s="923" t="s">
        <v>1635</v>
      </c>
      <c r="J8" s="923" t="s">
        <v>1635</v>
      </c>
      <c r="K8" s="923" t="s">
        <v>1635</v>
      </c>
      <c r="L8" s="923" t="s">
        <v>1635</v>
      </c>
      <c r="M8" s="923" t="s">
        <v>1635</v>
      </c>
      <c r="N8" s="923" t="s">
        <v>1635</v>
      </c>
      <c r="O8" s="923" t="s">
        <v>1635</v>
      </c>
      <c r="P8" s="923" t="s">
        <v>1635</v>
      </c>
      <c r="Q8" s="923" t="s">
        <v>1635</v>
      </c>
      <c r="R8" s="923" t="s">
        <v>1635</v>
      </c>
      <c r="S8" s="923" t="s">
        <v>1635</v>
      </c>
      <c r="T8" s="942" t="s">
        <v>1635</v>
      </c>
    </row>
    <row r="9" spans="2:20" ht="16" thickBot="1" x14ac:dyDescent="0.4">
      <c r="B9" s="1086" t="s">
        <v>1636</v>
      </c>
      <c r="C9" s="1087"/>
      <c r="D9" s="919"/>
      <c r="E9" s="919"/>
      <c r="F9" s="919"/>
      <c r="G9" s="919"/>
      <c r="H9" s="919"/>
      <c r="I9" s="919"/>
      <c r="J9" s="919"/>
      <c r="K9" s="919"/>
      <c r="L9" s="919"/>
      <c r="M9" s="919"/>
      <c r="N9" s="919"/>
      <c r="O9" s="919"/>
      <c r="P9" s="919"/>
      <c r="Q9" s="919"/>
      <c r="R9" s="919"/>
      <c r="S9" s="919"/>
      <c r="T9" s="943"/>
    </row>
    <row r="10" spans="2:20" ht="46.5" x14ac:dyDescent="0.35">
      <c r="B10" s="920">
        <v>4</v>
      </c>
      <c r="C10" s="921" t="s">
        <v>1637</v>
      </c>
      <c r="D10" s="924" t="s">
        <v>407</v>
      </c>
      <c r="E10" s="924" t="s">
        <v>1638</v>
      </c>
      <c r="F10" s="924" t="s">
        <v>1638</v>
      </c>
      <c r="G10" s="924" t="s">
        <v>1638</v>
      </c>
      <c r="H10" s="924" t="s">
        <v>1638</v>
      </c>
      <c r="I10" s="925" t="s">
        <v>1639</v>
      </c>
      <c r="J10" s="925" t="s">
        <v>1639</v>
      </c>
      <c r="K10" s="925" t="s">
        <v>1639</v>
      </c>
      <c r="L10" s="925" t="s">
        <v>1638</v>
      </c>
      <c r="M10" s="925" t="s">
        <v>1638</v>
      </c>
      <c r="N10" s="925" t="s">
        <v>1639</v>
      </c>
      <c r="O10" s="925" t="s">
        <v>1638</v>
      </c>
      <c r="P10" s="925" t="s">
        <v>1639</v>
      </c>
      <c r="Q10" s="925" t="s">
        <v>1639</v>
      </c>
      <c r="R10" s="925" t="s">
        <v>1639</v>
      </c>
      <c r="S10" s="925" t="s">
        <v>1638</v>
      </c>
      <c r="T10" s="944" t="s">
        <v>1639</v>
      </c>
    </row>
    <row r="11" spans="2:20" ht="31" x14ac:dyDescent="0.35">
      <c r="B11" s="920">
        <v>5</v>
      </c>
      <c r="C11" s="921" t="s">
        <v>1640</v>
      </c>
      <c r="D11" s="934" t="s">
        <v>407</v>
      </c>
      <c r="E11" s="934" t="s">
        <v>1638</v>
      </c>
      <c r="F11" s="934" t="s">
        <v>1638</v>
      </c>
      <c r="G11" s="934" t="s">
        <v>1638</v>
      </c>
      <c r="H11" s="934" t="s">
        <v>1638</v>
      </c>
      <c r="I11" s="934" t="s">
        <v>1639</v>
      </c>
      <c r="J11" s="934" t="s">
        <v>1639</v>
      </c>
      <c r="K11" s="934" t="s">
        <v>1639</v>
      </c>
      <c r="L11" s="934" t="s">
        <v>1638</v>
      </c>
      <c r="M11" s="934" t="s">
        <v>1638</v>
      </c>
      <c r="N11" s="934" t="s">
        <v>1639</v>
      </c>
      <c r="O11" s="934" t="s">
        <v>1638</v>
      </c>
      <c r="P11" s="934" t="s">
        <v>1639</v>
      </c>
      <c r="Q11" s="934" t="s">
        <v>1639</v>
      </c>
      <c r="R11" s="934" t="s">
        <v>1639</v>
      </c>
      <c r="S11" s="934" t="s">
        <v>1638</v>
      </c>
      <c r="T11" s="935" t="s">
        <v>1639</v>
      </c>
    </row>
    <row r="12" spans="2:20" ht="31" x14ac:dyDescent="0.35">
      <c r="B12" s="920">
        <v>6</v>
      </c>
      <c r="C12" s="921" t="s">
        <v>1641</v>
      </c>
      <c r="D12" s="934" t="s">
        <v>1642</v>
      </c>
      <c r="E12" s="934" t="s">
        <v>1642</v>
      </c>
      <c r="F12" s="934" t="s">
        <v>1642</v>
      </c>
      <c r="G12" s="934" t="s">
        <v>1642</v>
      </c>
      <c r="H12" s="934" t="s">
        <v>1642</v>
      </c>
      <c r="I12" s="934" t="s">
        <v>1642</v>
      </c>
      <c r="J12" s="934" t="s">
        <v>1642</v>
      </c>
      <c r="K12" s="934" t="s">
        <v>1642</v>
      </c>
      <c r="L12" s="934" t="s">
        <v>1642</v>
      </c>
      <c r="M12" s="934" t="s">
        <v>1642</v>
      </c>
      <c r="N12" s="934" t="s">
        <v>1642</v>
      </c>
      <c r="O12" s="934" t="s">
        <v>1642</v>
      </c>
      <c r="P12" s="934" t="s">
        <v>1642</v>
      </c>
      <c r="Q12" s="934" t="s">
        <v>1642</v>
      </c>
      <c r="R12" s="934" t="s">
        <v>1642</v>
      </c>
      <c r="S12" s="934" t="s">
        <v>1642</v>
      </c>
      <c r="T12" s="935" t="s">
        <v>1642</v>
      </c>
    </row>
    <row r="13" spans="2:20" ht="31" x14ac:dyDescent="0.35">
      <c r="B13" s="920">
        <v>7</v>
      </c>
      <c r="C13" s="921" t="s">
        <v>1643</v>
      </c>
      <c r="D13" s="934" t="s">
        <v>1644</v>
      </c>
      <c r="E13" s="934" t="s">
        <v>1645</v>
      </c>
      <c r="F13" s="934" t="s">
        <v>1645</v>
      </c>
      <c r="G13" s="934" t="s">
        <v>1645</v>
      </c>
      <c r="H13" s="934" t="s">
        <v>1645</v>
      </c>
      <c r="I13" s="934" t="s">
        <v>1646</v>
      </c>
      <c r="J13" s="934" t="s">
        <v>1647</v>
      </c>
      <c r="K13" s="934" t="s">
        <v>1647</v>
      </c>
      <c r="L13" s="934" t="s">
        <v>1648</v>
      </c>
      <c r="M13" s="934" t="s">
        <v>1645</v>
      </c>
      <c r="N13" s="934" t="s">
        <v>1646</v>
      </c>
      <c r="O13" s="934" t="s">
        <v>1645</v>
      </c>
      <c r="P13" s="934" t="s">
        <v>1647</v>
      </c>
      <c r="Q13" s="934" t="s">
        <v>1647</v>
      </c>
      <c r="R13" s="934" t="s">
        <v>1647</v>
      </c>
      <c r="S13" s="934" t="s">
        <v>1645</v>
      </c>
      <c r="T13" s="935" t="s">
        <v>1647</v>
      </c>
    </row>
    <row r="14" spans="2:20" ht="62" x14ac:dyDescent="0.35">
      <c r="B14" s="920">
        <v>8</v>
      </c>
      <c r="C14" s="921" t="s">
        <v>1649</v>
      </c>
      <c r="D14" s="934" t="s">
        <v>1650</v>
      </c>
      <c r="E14" s="934" t="s">
        <v>1651</v>
      </c>
      <c r="F14" s="934" t="s">
        <v>1652</v>
      </c>
      <c r="G14" s="934" t="s">
        <v>1653</v>
      </c>
      <c r="H14" s="934" t="s">
        <v>1654</v>
      </c>
      <c r="I14" s="934" t="s">
        <v>1655</v>
      </c>
      <c r="J14" s="934" t="s">
        <v>1656</v>
      </c>
      <c r="K14" s="934" t="s">
        <v>1657</v>
      </c>
      <c r="L14" s="934" t="s">
        <v>1652</v>
      </c>
      <c r="M14" s="934" t="s">
        <v>1658</v>
      </c>
      <c r="N14" s="934" t="s">
        <v>1652</v>
      </c>
      <c r="O14" s="934" t="s">
        <v>1652</v>
      </c>
      <c r="P14" s="934" t="s">
        <v>1659</v>
      </c>
      <c r="Q14" s="934" t="s">
        <v>1660</v>
      </c>
      <c r="R14" s="934" t="s">
        <v>1661</v>
      </c>
      <c r="S14" s="934" t="s">
        <v>1662</v>
      </c>
      <c r="T14" s="935" t="s">
        <v>1663</v>
      </c>
    </row>
    <row r="15" spans="2:20" ht="31" x14ac:dyDescent="0.35">
      <c r="B15" s="920">
        <v>9</v>
      </c>
      <c r="C15" s="921" t="s">
        <v>1757</v>
      </c>
      <c r="D15" s="934" t="s">
        <v>1650</v>
      </c>
      <c r="E15" s="934" t="s">
        <v>1651</v>
      </c>
      <c r="F15" s="934" t="s">
        <v>1652</v>
      </c>
      <c r="G15" s="934" t="s">
        <v>1653</v>
      </c>
      <c r="H15" s="934" t="s">
        <v>1654</v>
      </c>
      <c r="I15" s="934" t="s">
        <v>1655</v>
      </c>
      <c r="J15" s="934" t="s">
        <v>1656</v>
      </c>
      <c r="K15" s="934" t="s">
        <v>1657</v>
      </c>
      <c r="L15" s="934" t="s">
        <v>1652</v>
      </c>
      <c r="M15" s="934" t="s">
        <v>1658</v>
      </c>
      <c r="N15" s="934" t="s">
        <v>1652</v>
      </c>
      <c r="O15" s="934" t="s">
        <v>1652</v>
      </c>
      <c r="P15" s="934" t="s">
        <v>1659</v>
      </c>
      <c r="Q15" s="934" t="s">
        <v>1660</v>
      </c>
      <c r="R15" s="934" t="s">
        <v>1661</v>
      </c>
      <c r="S15" s="934" t="s">
        <v>1662</v>
      </c>
      <c r="T15" s="935" t="s">
        <v>1663</v>
      </c>
    </row>
    <row r="16" spans="2:20" ht="46.5" x14ac:dyDescent="0.35">
      <c r="B16" s="920" t="s">
        <v>467</v>
      </c>
      <c r="C16" s="921" t="s">
        <v>1664</v>
      </c>
      <c r="D16" s="934" t="s">
        <v>1665</v>
      </c>
      <c r="E16" s="934" t="s">
        <v>1666</v>
      </c>
      <c r="F16" s="934" t="s">
        <v>1666</v>
      </c>
      <c r="G16" s="934" t="s">
        <v>1666</v>
      </c>
      <c r="H16" s="934" t="s">
        <v>1666</v>
      </c>
      <c r="I16" s="934" t="s">
        <v>1666</v>
      </c>
      <c r="J16" s="934" t="s">
        <v>1666</v>
      </c>
      <c r="K16" s="934" t="s">
        <v>1666</v>
      </c>
      <c r="L16" s="934" t="s">
        <v>1666</v>
      </c>
      <c r="M16" s="934" t="s">
        <v>1666</v>
      </c>
      <c r="N16" s="934" t="s">
        <v>1666</v>
      </c>
      <c r="O16" s="934" t="s">
        <v>1666</v>
      </c>
      <c r="P16" s="934" t="s">
        <v>1666</v>
      </c>
      <c r="Q16" s="934" t="s">
        <v>1666</v>
      </c>
      <c r="R16" s="934" t="s">
        <v>1666</v>
      </c>
      <c r="S16" s="934" t="s">
        <v>1666</v>
      </c>
      <c r="T16" s="935" t="s">
        <v>1666</v>
      </c>
    </row>
    <row r="17" spans="2:20" x14ac:dyDescent="0.35">
      <c r="B17" s="920" t="s">
        <v>469</v>
      </c>
      <c r="C17" s="921" t="s">
        <v>1667</v>
      </c>
      <c r="D17" s="934" t="s">
        <v>1456</v>
      </c>
      <c r="E17" s="934" t="s">
        <v>1666</v>
      </c>
      <c r="F17" s="934" t="s">
        <v>1666</v>
      </c>
      <c r="G17" s="934" t="s">
        <v>1666</v>
      </c>
      <c r="H17" s="934" t="s">
        <v>1666</v>
      </c>
      <c r="I17" s="934" t="s">
        <v>1666</v>
      </c>
      <c r="J17" s="934" t="s">
        <v>1666</v>
      </c>
      <c r="K17" s="934" t="s">
        <v>1666</v>
      </c>
      <c r="L17" s="934" t="s">
        <v>1666</v>
      </c>
      <c r="M17" s="934" t="s">
        <v>1666</v>
      </c>
      <c r="N17" s="934" t="s">
        <v>1666</v>
      </c>
      <c r="O17" s="934" t="s">
        <v>1666</v>
      </c>
      <c r="P17" s="934" t="s">
        <v>1666</v>
      </c>
      <c r="Q17" s="934" t="s">
        <v>1666</v>
      </c>
      <c r="R17" s="934" t="s">
        <v>1666</v>
      </c>
      <c r="S17" s="934" t="s">
        <v>1666</v>
      </c>
      <c r="T17" s="935" t="s">
        <v>1666</v>
      </c>
    </row>
    <row r="18" spans="2:20" ht="31" x14ac:dyDescent="0.35">
      <c r="B18" s="920">
        <v>10</v>
      </c>
      <c r="C18" s="921" t="s">
        <v>1668</v>
      </c>
      <c r="D18" s="934" t="s">
        <v>1669</v>
      </c>
      <c r="E18" s="934" t="s">
        <v>1670</v>
      </c>
      <c r="F18" s="934" t="s">
        <v>1670</v>
      </c>
      <c r="G18" s="934" t="s">
        <v>1670</v>
      </c>
      <c r="H18" s="934" t="s">
        <v>1670</v>
      </c>
      <c r="I18" s="934" t="s">
        <v>1670</v>
      </c>
      <c r="J18" s="934" t="s">
        <v>1670</v>
      </c>
      <c r="K18" s="934" t="s">
        <v>1670</v>
      </c>
      <c r="L18" s="934" t="s">
        <v>1670</v>
      </c>
      <c r="M18" s="934" t="s">
        <v>1670</v>
      </c>
      <c r="N18" s="934" t="s">
        <v>1670</v>
      </c>
      <c r="O18" s="934" t="s">
        <v>1670</v>
      </c>
      <c r="P18" s="934" t="s">
        <v>1670</v>
      </c>
      <c r="Q18" s="934" t="s">
        <v>1670</v>
      </c>
      <c r="R18" s="934" t="s">
        <v>1670</v>
      </c>
      <c r="S18" s="934" t="s">
        <v>1670</v>
      </c>
      <c r="T18" s="935" t="s">
        <v>1670</v>
      </c>
    </row>
    <row r="19" spans="2:20" x14ac:dyDescent="0.35">
      <c r="B19" s="920">
        <v>11</v>
      </c>
      <c r="C19" s="921" t="s">
        <v>1671</v>
      </c>
      <c r="D19" s="945">
        <v>33869</v>
      </c>
      <c r="E19" s="945">
        <v>44560</v>
      </c>
      <c r="F19" s="945">
        <v>44697</v>
      </c>
      <c r="G19" s="945">
        <v>44825</v>
      </c>
      <c r="H19" s="945">
        <v>44973</v>
      </c>
      <c r="I19" s="945">
        <v>45000</v>
      </c>
      <c r="J19" s="945">
        <v>45077</v>
      </c>
      <c r="K19" s="945">
        <v>45169</v>
      </c>
      <c r="L19" s="945">
        <v>45260</v>
      </c>
      <c r="M19" s="945">
        <v>45441</v>
      </c>
      <c r="N19" s="945">
        <v>45464</v>
      </c>
      <c r="O19" s="945">
        <v>45588</v>
      </c>
      <c r="P19" s="945">
        <v>45625</v>
      </c>
      <c r="Q19" s="945">
        <v>45747</v>
      </c>
      <c r="R19" s="945">
        <v>45806</v>
      </c>
      <c r="S19" s="945">
        <v>45835</v>
      </c>
      <c r="T19" s="946">
        <v>45912</v>
      </c>
    </row>
    <row r="20" spans="2:20" x14ac:dyDescent="0.35">
      <c r="B20" s="920">
        <v>12</v>
      </c>
      <c r="C20" s="921" t="s">
        <v>1672</v>
      </c>
      <c r="D20" s="934" t="s">
        <v>1673</v>
      </c>
      <c r="E20" s="934" t="s">
        <v>1674</v>
      </c>
      <c r="F20" s="934" t="s">
        <v>1674</v>
      </c>
      <c r="G20" s="934" t="s">
        <v>1674</v>
      </c>
      <c r="H20" s="934" t="s">
        <v>1674</v>
      </c>
      <c r="I20" s="934" t="s">
        <v>1673</v>
      </c>
      <c r="J20" s="934" t="s">
        <v>1673</v>
      </c>
      <c r="K20" s="934" t="s">
        <v>1673</v>
      </c>
      <c r="L20" s="934" t="s">
        <v>1674</v>
      </c>
      <c r="M20" s="934" t="s">
        <v>1674</v>
      </c>
      <c r="N20" s="934" t="s">
        <v>1673</v>
      </c>
      <c r="O20" s="934" t="s">
        <v>1674</v>
      </c>
      <c r="P20" s="934" t="s">
        <v>1673</v>
      </c>
      <c r="Q20" s="934" t="s">
        <v>1673</v>
      </c>
      <c r="R20" s="934" t="s">
        <v>1673</v>
      </c>
      <c r="S20" s="934" t="s">
        <v>1674</v>
      </c>
      <c r="T20" s="935" t="s">
        <v>1673</v>
      </c>
    </row>
    <row r="21" spans="2:20" x14ac:dyDescent="0.35">
      <c r="B21" s="920">
        <v>13</v>
      </c>
      <c r="C21" s="921" t="s">
        <v>1675</v>
      </c>
      <c r="D21" s="934" t="s">
        <v>850</v>
      </c>
      <c r="E21" s="945">
        <v>48212</v>
      </c>
      <c r="F21" s="945">
        <v>48350</v>
      </c>
      <c r="G21" s="945">
        <v>48478</v>
      </c>
      <c r="H21" s="945">
        <v>48626</v>
      </c>
      <c r="I21" s="934" t="s">
        <v>1673</v>
      </c>
      <c r="J21" s="934" t="s">
        <v>1673</v>
      </c>
      <c r="K21" s="934" t="s">
        <v>1673</v>
      </c>
      <c r="L21" s="945">
        <v>48913</v>
      </c>
      <c r="M21" s="945">
        <v>49093</v>
      </c>
      <c r="N21" s="934" t="s">
        <v>1673</v>
      </c>
      <c r="O21" s="945">
        <v>49240</v>
      </c>
      <c r="P21" s="934" t="s">
        <v>1673</v>
      </c>
      <c r="Q21" s="934" t="s">
        <v>1673</v>
      </c>
      <c r="R21" s="934" t="s">
        <v>1673</v>
      </c>
      <c r="S21" s="945">
        <v>49487</v>
      </c>
      <c r="T21" s="935" t="s">
        <v>1673</v>
      </c>
    </row>
    <row r="22" spans="2:20" ht="31" x14ac:dyDescent="0.35">
      <c r="B22" s="920">
        <v>14</v>
      </c>
      <c r="C22" s="921" t="s">
        <v>1676</v>
      </c>
      <c r="D22" s="934" t="s">
        <v>1634</v>
      </c>
      <c r="E22" s="934" t="s">
        <v>1635</v>
      </c>
      <c r="F22" s="934" t="s">
        <v>1635</v>
      </c>
      <c r="G22" s="934" t="s">
        <v>1635</v>
      </c>
      <c r="H22" s="934" t="s">
        <v>1635</v>
      </c>
      <c r="I22" s="934" t="s">
        <v>1635</v>
      </c>
      <c r="J22" s="934" t="s">
        <v>1635</v>
      </c>
      <c r="K22" s="934" t="s">
        <v>1635</v>
      </c>
      <c r="L22" s="934" t="s">
        <v>1635</v>
      </c>
      <c r="M22" s="934" t="s">
        <v>1635</v>
      </c>
      <c r="N22" s="934" t="s">
        <v>1635</v>
      </c>
      <c r="O22" s="934" t="s">
        <v>1635</v>
      </c>
      <c r="P22" s="934" t="s">
        <v>1635</v>
      </c>
      <c r="Q22" s="934" t="s">
        <v>1635</v>
      </c>
      <c r="R22" s="934" t="s">
        <v>1635</v>
      </c>
      <c r="S22" s="934" t="s">
        <v>1635</v>
      </c>
      <c r="T22" s="935" t="s">
        <v>1635</v>
      </c>
    </row>
    <row r="23" spans="2:20" ht="139.5" x14ac:dyDescent="0.35">
      <c r="B23" s="920">
        <v>15</v>
      </c>
      <c r="C23" s="921" t="s">
        <v>1677</v>
      </c>
      <c r="D23" s="934" t="s">
        <v>1456</v>
      </c>
      <c r="E23" s="934" t="s">
        <v>1678</v>
      </c>
      <c r="F23" s="934" t="s">
        <v>1679</v>
      </c>
      <c r="G23" s="934" t="s">
        <v>1680</v>
      </c>
      <c r="H23" s="934" t="s">
        <v>1681</v>
      </c>
      <c r="I23" s="934" t="s">
        <v>1682</v>
      </c>
      <c r="J23" s="934" t="s">
        <v>1683</v>
      </c>
      <c r="K23" s="934" t="s">
        <v>1684</v>
      </c>
      <c r="L23" s="934" t="s">
        <v>1685</v>
      </c>
      <c r="M23" s="934" t="s">
        <v>1686</v>
      </c>
      <c r="N23" s="934" t="s">
        <v>1687</v>
      </c>
      <c r="O23" s="934" t="s">
        <v>1688</v>
      </c>
      <c r="P23" s="934" t="s">
        <v>1689</v>
      </c>
      <c r="Q23" s="934" t="s">
        <v>1758</v>
      </c>
      <c r="R23" s="934" t="s">
        <v>1759</v>
      </c>
      <c r="S23" s="934" t="s">
        <v>1690</v>
      </c>
      <c r="T23" s="935" t="s">
        <v>1760</v>
      </c>
    </row>
    <row r="24" spans="2:20" ht="47" thickBot="1" x14ac:dyDescent="0.4">
      <c r="B24" s="920">
        <v>16</v>
      </c>
      <c r="C24" s="921" t="s">
        <v>1691</v>
      </c>
      <c r="D24" s="922" t="s">
        <v>1456</v>
      </c>
      <c r="E24" s="922" t="s">
        <v>1692</v>
      </c>
      <c r="F24" s="922" t="s">
        <v>1693</v>
      </c>
      <c r="G24" s="922" t="s">
        <v>1456</v>
      </c>
      <c r="H24" s="922" t="s">
        <v>1694</v>
      </c>
      <c r="I24" s="923" t="s">
        <v>1695</v>
      </c>
      <c r="J24" s="923" t="s">
        <v>1696</v>
      </c>
      <c r="K24" s="923" t="s">
        <v>1697</v>
      </c>
      <c r="L24" s="923" t="s">
        <v>1698</v>
      </c>
      <c r="M24" s="923" t="s">
        <v>1699</v>
      </c>
      <c r="N24" s="923" t="s">
        <v>1700</v>
      </c>
      <c r="O24" s="923" t="s">
        <v>1701</v>
      </c>
      <c r="P24" s="923" t="s">
        <v>1702</v>
      </c>
      <c r="Q24" s="923" t="s">
        <v>1761</v>
      </c>
      <c r="R24" s="923" t="s">
        <v>1762</v>
      </c>
      <c r="S24" s="923" t="s">
        <v>1703</v>
      </c>
      <c r="T24" s="942" t="s">
        <v>1763</v>
      </c>
    </row>
    <row r="25" spans="2:20" x14ac:dyDescent="0.35">
      <c r="B25" s="1086" t="s">
        <v>1704</v>
      </c>
      <c r="C25" s="1087"/>
      <c r="D25" s="919"/>
      <c r="E25" s="919"/>
      <c r="F25" s="919"/>
      <c r="G25" s="919"/>
      <c r="H25" s="919"/>
      <c r="I25" s="919"/>
      <c r="J25" s="919"/>
      <c r="K25" s="919"/>
      <c r="L25" s="919"/>
      <c r="M25" s="919"/>
      <c r="N25" s="919"/>
      <c r="O25" s="919"/>
      <c r="P25" s="919"/>
      <c r="Q25" s="919"/>
      <c r="R25" s="919"/>
      <c r="S25" s="919"/>
      <c r="T25" s="943"/>
    </row>
    <row r="26" spans="2:20" x14ac:dyDescent="0.35">
      <c r="B26" s="920">
        <v>17</v>
      </c>
      <c r="C26" s="921" t="s">
        <v>1705</v>
      </c>
      <c r="D26" s="926" t="s">
        <v>1706</v>
      </c>
      <c r="E26" s="927" t="s">
        <v>1707</v>
      </c>
      <c r="F26" s="927" t="s">
        <v>1707</v>
      </c>
      <c r="G26" s="927" t="s">
        <v>1707</v>
      </c>
      <c r="H26" s="927" t="s">
        <v>1707</v>
      </c>
      <c r="I26" s="927" t="s">
        <v>1707</v>
      </c>
      <c r="J26" s="927" t="s">
        <v>1707</v>
      </c>
      <c r="K26" s="927" t="s">
        <v>1707</v>
      </c>
      <c r="L26" s="927" t="s">
        <v>1707</v>
      </c>
      <c r="M26" s="927" t="s">
        <v>1707</v>
      </c>
      <c r="N26" s="927" t="s">
        <v>1707</v>
      </c>
      <c r="O26" s="927" t="s">
        <v>1707</v>
      </c>
      <c r="P26" s="927" t="s">
        <v>1707</v>
      </c>
      <c r="Q26" s="927" t="s">
        <v>1707</v>
      </c>
      <c r="R26" s="927" t="s">
        <v>1707</v>
      </c>
      <c r="S26" s="927" t="s">
        <v>1707</v>
      </c>
      <c r="T26" s="928" t="s">
        <v>1707</v>
      </c>
    </row>
    <row r="27" spans="2:20" x14ac:dyDescent="0.35">
      <c r="B27" s="920">
        <v>18</v>
      </c>
      <c r="C27" s="921" t="s">
        <v>1708</v>
      </c>
      <c r="D27" s="929" t="s">
        <v>1456</v>
      </c>
      <c r="E27" s="930">
        <v>6.5000000000000002E-2</v>
      </c>
      <c r="F27" s="930">
        <v>7.4999999999999997E-2</v>
      </c>
      <c r="G27" s="930">
        <v>0.08</v>
      </c>
      <c r="H27" s="930">
        <v>0.08</v>
      </c>
      <c r="I27" s="930">
        <v>0.105</v>
      </c>
      <c r="J27" s="930">
        <v>0.12</v>
      </c>
      <c r="K27" s="930">
        <v>0.12</v>
      </c>
      <c r="L27" s="930">
        <v>0.08</v>
      </c>
      <c r="M27" s="930">
        <v>7.0000000000000007E-2</v>
      </c>
      <c r="N27" s="930">
        <v>0.105</v>
      </c>
      <c r="O27" s="930">
        <v>6.5000000000000002E-2</v>
      </c>
      <c r="P27" s="930">
        <v>0.09</v>
      </c>
      <c r="Q27" s="930">
        <v>0.09</v>
      </c>
      <c r="R27" s="930">
        <v>0.09</v>
      </c>
      <c r="S27" s="930">
        <v>6.5000000000000002E-2</v>
      </c>
      <c r="T27" s="931">
        <v>0.09</v>
      </c>
    </row>
    <row r="28" spans="2:20" x14ac:dyDescent="0.35">
      <c r="B28" s="920">
        <v>19</v>
      </c>
      <c r="C28" s="921" t="s">
        <v>1709</v>
      </c>
      <c r="D28" s="929"/>
      <c r="E28" s="932" t="s">
        <v>1456</v>
      </c>
      <c r="F28" s="932" t="s">
        <v>1456</v>
      </c>
      <c r="G28" s="932" t="s">
        <v>1456</v>
      </c>
      <c r="H28" s="932" t="s">
        <v>1456</v>
      </c>
      <c r="I28" s="932" t="s">
        <v>1456</v>
      </c>
      <c r="J28" s="932" t="s">
        <v>1456</v>
      </c>
      <c r="K28" s="932" t="s">
        <v>1456</v>
      </c>
      <c r="L28" s="932" t="s">
        <v>1456</v>
      </c>
      <c r="M28" s="932" t="s">
        <v>1456</v>
      </c>
      <c r="N28" s="932" t="s">
        <v>1456</v>
      </c>
      <c r="O28" s="932" t="s">
        <v>1456</v>
      </c>
      <c r="P28" s="932" t="s">
        <v>1456</v>
      </c>
      <c r="Q28" s="932" t="s">
        <v>1456</v>
      </c>
      <c r="R28" s="932" t="s">
        <v>1456</v>
      </c>
      <c r="S28" s="932" t="s">
        <v>1456</v>
      </c>
      <c r="T28" s="933" t="s">
        <v>1456</v>
      </c>
    </row>
    <row r="29" spans="2:20" ht="46.5" x14ac:dyDescent="0.35">
      <c r="B29" s="920" t="s">
        <v>338</v>
      </c>
      <c r="C29" s="921" t="s">
        <v>1710</v>
      </c>
      <c r="D29" s="929" t="s">
        <v>1711</v>
      </c>
      <c r="E29" s="932" t="s">
        <v>1712</v>
      </c>
      <c r="F29" s="932" t="s">
        <v>1712</v>
      </c>
      <c r="G29" s="932" t="s">
        <v>1712</v>
      </c>
      <c r="H29" s="932" t="s">
        <v>1712</v>
      </c>
      <c r="I29" s="932" t="s">
        <v>1713</v>
      </c>
      <c r="J29" s="934" t="s">
        <v>1713</v>
      </c>
      <c r="K29" s="934" t="s">
        <v>1713</v>
      </c>
      <c r="L29" s="934" t="s">
        <v>1712</v>
      </c>
      <c r="M29" s="932" t="s">
        <v>1712</v>
      </c>
      <c r="N29" s="932" t="s">
        <v>1713</v>
      </c>
      <c r="O29" s="934" t="s">
        <v>1713</v>
      </c>
      <c r="P29" s="934" t="s">
        <v>1713</v>
      </c>
      <c r="Q29" s="934" t="s">
        <v>1713</v>
      </c>
      <c r="R29" s="934" t="s">
        <v>1713</v>
      </c>
      <c r="S29" s="934" t="s">
        <v>1713</v>
      </c>
      <c r="T29" s="935" t="s">
        <v>1713</v>
      </c>
    </row>
    <row r="30" spans="2:20" ht="46.5" x14ac:dyDescent="0.35">
      <c r="B30" s="920" t="s">
        <v>340</v>
      </c>
      <c r="C30" s="921" t="s">
        <v>1714</v>
      </c>
      <c r="D30" s="929" t="s">
        <v>1711</v>
      </c>
      <c r="E30" s="932" t="s">
        <v>1712</v>
      </c>
      <c r="F30" s="932" t="s">
        <v>1712</v>
      </c>
      <c r="G30" s="932" t="s">
        <v>1712</v>
      </c>
      <c r="H30" s="932" t="s">
        <v>1712</v>
      </c>
      <c r="I30" s="932" t="s">
        <v>1713</v>
      </c>
      <c r="J30" s="934" t="s">
        <v>1713</v>
      </c>
      <c r="K30" s="934" t="s">
        <v>1713</v>
      </c>
      <c r="L30" s="934" t="s">
        <v>1712</v>
      </c>
      <c r="M30" s="932" t="s">
        <v>1712</v>
      </c>
      <c r="N30" s="932" t="s">
        <v>1713</v>
      </c>
      <c r="O30" s="934" t="s">
        <v>1713</v>
      </c>
      <c r="P30" s="934" t="s">
        <v>1713</v>
      </c>
      <c r="Q30" s="934" t="s">
        <v>1713</v>
      </c>
      <c r="R30" s="934" t="s">
        <v>1713</v>
      </c>
      <c r="S30" s="934" t="s">
        <v>1713</v>
      </c>
      <c r="T30" s="935" t="s">
        <v>1713</v>
      </c>
    </row>
    <row r="31" spans="2:20" ht="31" x14ac:dyDescent="0.35">
      <c r="B31" s="920">
        <v>21</v>
      </c>
      <c r="C31" s="921" t="s">
        <v>1715</v>
      </c>
      <c r="D31" s="929" t="s">
        <v>1634</v>
      </c>
      <c r="E31" s="932" t="s">
        <v>1634</v>
      </c>
      <c r="F31" s="932" t="s">
        <v>1634</v>
      </c>
      <c r="G31" s="932" t="s">
        <v>1634</v>
      </c>
      <c r="H31" s="932" t="s">
        <v>1634</v>
      </c>
      <c r="I31" s="932" t="s">
        <v>1634</v>
      </c>
      <c r="J31" s="932" t="s">
        <v>1634</v>
      </c>
      <c r="K31" s="932" t="s">
        <v>1634</v>
      </c>
      <c r="L31" s="932" t="s">
        <v>1634</v>
      </c>
      <c r="M31" s="932" t="s">
        <v>1634</v>
      </c>
      <c r="N31" s="932" t="s">
        <v>1634</v>
      </c>
      <c r="O31" s="932" t="s">
        <v>1634</v>
      </c>
      <c r="P31" s="932" t="s">
        <v>1634</v>
      </c>
      <c r="Q31" s="932" t="s">
        <v>1634</v>
      </c>
      <c r="R31" s="932" t="s">
        <v>1634</v>
      </c>
      <c r="S31" s="932" t="s">
        <v>1634</v>
      </c>
      <c r="T31" s="933" t="s">
        <v>1634</v>
      </c>
    </row>
    <row r="32" spans="2:20" x14ac:dyDescent="0.35">
      <c r="B32" s="920">
        <v>22</v>
      </c>
      <c r="C32" s="921" t="s">
        <v>1716</v>
      </c>
      <c r="D32" s="929" t="s">
        <v>1717</v>
      </c>
      <c r="E32" s="932" t="s">
        <v>1718</v>
      </c>
      <c r="F32" s="932" t="s">
        <v>1718</v>
      </c>
      <c r="G32" s="932" t="s">
        <v>1718</v>
      </c>
      <c r="H32" s="932" t="s">
        <v>1718</v>
      </c>
      <c r="I32" s="932" t="s">
        <v>1718</v>
      </c>
      <c r="J32" s="932" t="s">
        <v>1718</v>
      </c>
      <c r="K32" s="932" t="s">
        <v>1718</v>
      </c>
      <c r="L32" s="932" t="s">
        <v>1718</v>
      </c>
      <c r="M32" s="932" t="s">
        <v>1718</v>
      </c>
      <c r="N32" s="932" t="s">
        <v>1718</v>
      </c>
      <c r="O32" s="932" t="s">
        <v>1718</v>
      </c>
      <c r="P32" s="932" t="s">
        <v>1718</v>
      </c>
      <c r="Q32" s="932" t="s">
        <v>1718</v>
      </c>
      <c r="R32" s="932" t="s">
        <v>1718</v>
      </c>
      <c r="S32" s="932" t="s">
        <v>1718</v>
      </c>
      <c r="T32" s="933" t="s">
        <v>1718</v>
      </c>
    </row>
    <row r="33" spans="2:20" x14ac:dyDescent="0.35">
      <c r="B33" s="920">
        <v>23</v>
      </c>
      <c r="C33" s="921" t="s">
        <v>1719</v>
      </c>
      <c r="D33" s="936" t="s">
        <v>1456</v>
      </c>
      <c r="E33" s="937" t="s">
        <v>1720</v>
      </c>
      <c r="F33" s="937" t="s">
        <v>1720</v>
      </c>
      <c r="G33" s="937" t="s">
        <v>1720</v>
      </c>
      <c r="H33" s="937" t="s">
        <v>1720</v>
      </c>
      <c r="I33" s="937" t="s">
        <v>1720</v>
      </c>
      <c r="J33" s="937" t="s">
        <v>1720</v>
      </c>
      <c r="K33" s="937" t="s">
        <v>1720</v>
      </c>
      <c r="L33" s="937" t="s">
        <v>1720</v>
      </c>
      <c r="M33" s="937" t="s">
        <v>1720</v>
      </c>
      <c r="N33" s="937" t="s">
        <v>1720</v>
      </c>
      <c r="O33" s="937" t="s">
        <v>1720</v>
      </c>
      <c r="P33" s="937" t="s">
        <v>1720</v>
      </c>
      <c r="Q33" s="937" t="s">
        <v>1720</v>
      </c>
      <c r="R33" s="937" t="s">
        <v>1720</v>
      </c>
      <c r="S33" s="937" t="s">
        <v>1720</v>
      </c>
      <c r="T33" s="938" t="s">
        <v>1720</v>
      </c>
    </row>
    <row r="34" spans="2:20" x14ac:dyDescent="0.35">
      <c r="B34" s="920">
        <v>24</v>
      </c>
      <c r="C34" s="921" t="s">
        <v>1721</v>
      </c>
      <c r="D34" s="919"/>
      <c r="E34" s="919"/>
      <c r="F34" s="919"/>
      <c r="G34" s="919"/>
      <c r="H34" s="919"/>
      <c r="I34" s="919"/>
      <c r="J34" s="919"/>
      <c r="K34" s="919"/>
      <c r="L34" s="919"/>
      <c r="M34" s="919"/>
      <c r="N34" s="919"/>
      <c r="O34" s="919"/>
      <c r="P34" s="919"/>
      <c r="Q34" s="919"/>
      <c r="R34" s="919"/>
      <c r="S34" s="919"/>
      <c r="T34" s="943"/>
    </row>
    <row r="35" spans="2:20" x14ac:dyDescent="0.35">
      <c r="B35" s="920">
        <v>25</v>
      </c>
      <c r="C35" s="921" t="s">
        <v>1722</v>
      </c>
      <c r="D35" s="919"/>
      <c r="E35" s="919"/>
      <c r="F35" s="919"/>
      <c r="G35" s="919"/>
      <c r="H35" s="919"/>
      <c r="I35" s="919"/>
      <c r="J35" s="919"/>
      <c r="K35" s="919"/>
      <c r="L35" s="919"/>
      <c r="M35" s="919"/>
      <c r="N35" s="919"/>
      <c r="O35" s="919"/>
      <c r="P35" s="919"/>
      <c r="Q35" s="919"/>
      <c r="R35" s="919"/>
      <c r="S35" s="919"/>
      <c r="T35" s="943"/>
    </row>
    <row r="36" spans="2:20" x14ac:dyDescent="0.35">
      <c r="B36" s="920">
        <v>26</v>
      </c>
      <c r="C36" s="921" t="s">
        <v>1723</v>
      </c>
      <c r="D36" s="919"/>
      <c r="E36" s="919"/>
      <c r="F36" s="919"/>
      <c r="G36" s="919"/>
      <c r="H36" s="919"/>
      <c r="I36" s="919"/>
      <c r="J36" s="919"/>
      <c r="K36" s="919"/>
      <c r="L36" s="919"/>
      <c r="M36" s="919"/>
      <c r="N36" s="919"/>
      <c r="O36" s="919"/>
      <c r="P36" s="919"/>
      <c r="Q36" s="919"/>
      <c r="R36" s="919"/>
      <c r="S36" s="919"/>
      <c r="T36" s="943"/>
    </row>
    <row r="37" spans="2:20" ht="31" x14ac:dyDescent="0.35">
      <c r="B37" s="920">
        <v>27</v>
      </c>
      <c r="C37" s="921" t="s">
        <v>1724</v>
      </c>
      <c r="D37" s="919"/>
      <c r="E37" s="919"/>
      <c r="F37" s="919"/>
      <c r="G37" s="919"/>
      <c r="H37" s="919"/>
      <c r="I37" s="919"/>
      <c r="J37" s="919"/>
      <c r="K37" s="919"/>
      <c r="L37" s="919"/>
      <c r="M37" s="919"/>
      <c r="N37" s="919"/>
      <c r="O37" s="919"/>
      <c r="P37" s="919"/>
      <c r="Q37" s="919"/>
      <c r="R37" s="919"/>
      <c r="S37" s="919"/>
      <c r="T37" s="943"/>
    </row>
    <row r="38" spans="2:20" ht="31" x14ac:dyDescent="0.35">
      <c r="B38" s="920">
        <v>28</v>
      </c>
      <c r="C38" s="921" t="s">
        <v>1725</v>
      </c>
      <c r="D38" s="919"/>
      <c r="E38" s="919"/>
      <c r="F38" s="919"/>
      <c r="G38" s="919"/>
      <c r="H38" s="919"/>
      <c r="I38" s="919"/>
      <c r="J38" s="919"/>
      <c r="K38" s="919"/>
      <c r="L38" s="919"/>
      <c r="M38" s="919"/>
      <c r="N38" s="919"/>
      <c r="O38" s="919"/>
      <c r="P38" s="919"/>
      <c r="Q38" s="919"/>
      <c r="R38" s="919"/>
      <c r="S38" s="919"/>
      <c r="T38" s="943"/>
    </row>
    <row r="39" spans="2:20" ht="31" x14ac:dyDescent="0.35">
      <c r="B39" s="920">
        <v>29</v>
      </c>
      <c r="C39" s="921" t="s">
        <v>1726</v>
      </c>
      <c r="D39" s="919"/>
      <c r="E39" s="919"/>
      <c r="F39" s="919"/>
      <c r="G39" s="919"/>
      <c r="H39" s="919"/>
      <c r="I39" s="919"/>
      <c r="J39" s="919"/>
      <c r="K39" s="919"/>
      <c r="L39" s="919"/>
      <c r="M39" s="919"/>
      <c r="N39" s="919"/>
      <c r="O39" s="919"/>
      <c r="P39" s="919"/>
      <c r="Q39" s="919"/>
      <c r="R39" s="919"/>
      <c r="S39" s="919"/>
      <c r="T39" s="943"/>
    </row>
    <row r="40" spans="2:20" x14ac:dyDescent="0.35">
      <c r="B40" s="920">
        <v>30</v>
      </c>
      <c r="C40" s="921" t="s">
        <v>1727</v>
      </c>
      <c r="D40" s="939" t="s">
        <v>1634</v>
      </c>
      <c r="E40" s="940" t="s">
        <v>1634</v>
      </c>
      <c r="F40" s="940" t="s">
        <v>1634</v>
      </c>
      <c r="G40" s="940" t="s">
        <v>1634</v>
      </c>
      <c r="H40" s="940" t="s">
        <v>1634</v>
      </c>
      <c r="I40" s="940" t="s">
        <v>1634</v>
      </c>
      <c r="J40" s="940" t="s">
        <v>1634</v>
      </c>
      <c r="K40" s="940" t="s">
        <v>1634</v>
      </c>
      <c r="L40" s="940" t="s">
        <v>1634</v>
      </c>
      <c r="M40" s="940" t="s">
        <v>1634</v>
      </c>
      <c r="N40" s="940" t="s">
        <v>1634</v>
      </c>
      <c r="O40" s="940" t="s">
        <v>1634</v>
      </c>
      <c r="P40" s="940" t="s">
        <v>1634</v>
      </c>
      <c r="Q40" s="940" t="s">
        <v>1634</v>
      </c>
      <c r="R40" s="940" t="s">
        <v>1634</v>
      </c>
      <c r="S40" s="940" t="s">
        <v>1634</v>
      </c>
      <c r="T40" s="941" t="s">
        <v>1634</v>
      </c>
    </row>
    <row r="41" spans="2:20" x14ac:dyDescent="0.35">
      <c r="B41" s="920">
        <v>31</v>
      </c>
      <c r="C41" s="921" t="s">
        <v>1728</v>
      </c>
      <c r="D41" s="919"/>
      <c r="E41" s="919"/>
      <c r="F41" s="919"/>
      <c r="G41" s="919"/>
      <c r="H41" s="919"/>
      <c r="I41" s="919"/>
      <c r="J41" s="919"/>
      <c r="K41" s="919"/>
      <c r="L41" s="919"/>
      <c r="M41" s="919"/>
      <c r="N41" s="919"/>
      <c r="O41" s="919"/>
      <c r="P41" s="919"/>
      <c r="Q41" s="919"/>
      <c r="R41" s="919"/>
      <c r="S41" s="919"/>
      <c r="T41" s="943"/>
    </row>
    <row r="42" spans="2:20" x14ac:dyDescent="0.35">
      <c r="B42" s="920">
        <v>32</v>
      </c>
      <c r="C42" s="921" t="s">
        <v>1729</v>
      </c>
      <c r="D42" s="919"/>
      <c r="E42" s="919"/>
      <c r="F42" s="919"/>
      <c r="G42" s="919"/>
      <c r="H42" s="919"/>
      <c r="I42" s="919"/>
      <c r="J42" s="919"/>
      <c r="K42" s="919"/>
      <c r="L42" s="919"/>
      <c r="M42" s="919"/>
      <c r="N42" s="919"/>
      <c r="O42" s="919"/>
      <c r="P42" s="919"/>
      <c r="Q42" s="919"/>
      <c r="R42" s="919"/>
      <c r="S42" s="919"/>
      <c r="T42" s="943"/>
    </row>
    <row r="43" spans="2:20" x14ac:dyDescent="0.35">
      <c r="B43" s="920">
        <v>33</v>
      </c>
      <c r="C43" s="921" t="s">
        <v>1730</v>
      </c>
      <c r="D43" s="919"/>
      <c r="E43" s="919"/>
      <c r="F43" s="919"/>
      <c r="G43" s="919"/>
      <c r="H43" s="919"/>
      <c r="I43" s="919"/>
      <c r="J43" s="919"/>
      <c r="K43" s="919"/>
      <c r="L43" s="919"/>
      <c r="M43" s="919"/>
      <c r="N43" s="919"/>
      <c r="O43" s="919"/>
      <c r="P43" s="919"/>
      <c r="Q43" s="919"/>
      <c r="R43" s="919"/>
      <c r="S43" s="919"/>
      <c r="T43" s="943"/>
    </row>
    <row r="44" spans="2:20" ht="31" x14ac:dyDescent="0.35">
      <c r="B44" s="920">
        <v>34</v>
      </c>
      <c r="C44" s="921" t="s">
        <v>1731</v>
      </c>
      <c r="D44" s="919"/>
      <c r="E44" s="919"/>
      <c r="F44" s="919"/>
      <c r="G44" s="919"/>
      <c r="H44" s="919"/>
      <c r="I44" s="919"/>
      <c r="J44" s="919"/>
      <c r="K44" s="919"/>
      <c r="L44" s="919"/>
      <c r="M44" s="919"/>
      <c r="N44" s="919"/>
      <c r="O44" s="919"/>
      <c r="P44" s="919"/>
      <c r="Q44" s="919"/>
      <c r="R44" s="919"/>
      <c r="S44" s="919"/>
      <c r="T44" s="943"/>
    </row>
    <row r="45" spans="2:20" ht="31" x14ac:dyDescent="0.35">
      <c r="B45" s="920" t="s">
        <v>1732</v>
      </c>
      <c r="C45" s="921" t="s">
        <v>1733</v>
      </c>
      <c r="D45" s="919"/>
      <c r="E45" s="919"/>
      <c r="F45" s="919"/>
      <c r="G45" s="919"/>
      <c r="H45" s="919"/>
      <c r="I45" s="919"/>
      <c r="J45" s="919"/>
      <c r="K45" s="919"/>
      <c r="L45" s="919"/>
      <c r="M45" s="919"/>
      <c r="N45" s="919"/>
      <c r="O45" s="919"/>
      <c r="P45" s="919"/>
      <c r="Q45" s="919"/>
      <c r="R45" s="919"/>
      <c r="S45" s="919"/>
      <c r="T45" s="943"/>
    </row>
    <row r="46" spans="2:20" ht="31" x14ac:dyDescent="0.35">
      <c r="B46" s="920" t="s">
        <v>1734</v>
      </c>
      <c r="C46" s="921" t="s">
        <v>1735</v>
      </c>
      <c r="D46" s="919"/>
      <c r="E46" s="919"/>
      <c r="F46" s="919"/>
      <c r="G46" s="919"/>
      <c r="H46" s="919"/>
      <c r="I46" s="919"/>
      <c r="J46" s="919"/>
      <c r="K46" s="919"/>
      <c r="L46" s="919"/>
      <c r="M46" s="919"/>
      <c r="N46" s="919"/>
      <c r="O46" s="919"/>
      <c r="P46" s="919"/>
      <c r="Q46" s="919"/>
      <c r="R46" s="919"/>
      <c r="S46" s="919"/>
      <c r="T46" s="943"/>
    </row>
    <row r="47" spans="2:20" ht="46.5" x14ac:dyDescent="0.35">
      <c r="B47" s="920">
        <v>35</v>
      </c>
      <c r="C47" s="921" t="s">
        <v>1736</v>
      </c>
      <c r="D47" s="934" t="s">
        <v>1737</v>
      </c>
      <c r="E47" s="934" t="s">
        <v>1738</v>
      </c>
      <c r="F47" s="934" t="s">
        <v>1738</v>
      </c>
      <c r="G47" s="934" t="s">
        <v>1738</v>
      </c>
      <c r="H47" s="934" t="s">
        <v>1738</v>
      </c>
      <c r="I47" s="934" t="s">
        <v>1638</v>
      </c>
      <c r="J47" s="934" t="s">
        <v>1638</v>
      </c>
      <c r="K47" s="934" t="s">
        <v>1638</v>
      </c>
      <c r="L47" s="934" t="s">
        <v>1738</v>
      </c>
      <c r="M47" s="934" t="s">
        <v>1738</v>
      </c>
      <c r="N47" s="934" t="s">
        <v>1638</v>
      </c>
      <c r="O47" s="934" t="s">
        <v>1738</v>
      </c>
      <c r="P47" s="934" t="s">
        <v>1638</v>
      </c>
      <c r="Q47" s="934" t="s">
        <v>1638</v>
      </c>
      <c r="R47" s="934" t="s">
        <v>1638</v>
      </c>
      <c r="S47" s="934" t="s">
        <v>1738</v>
      </c>
      <c r="T47" s="935" t="s">
        <v>1638</v>
      </c>
    </row>
    <row r="48" spans="2:20" x14ac:dyDescent="0.35">
      <c r="B48" s="920">
        <v>36</v>
      </c>
      <c r="C48" s="921" t="s">
        <v>1739</v>
      </c>
      <c r="D48" s="934" t="s">
        <v>1634</v>
      </c>
      <c r="E48" s="934" t="s">
        <v>1634</v>
      </c>
      <c r="F48" s="934" t="s">
        <v>1634</v>
      </c>
      <c r="G48" s="934" t="s">
        <v>1634</v>
      </c>
      <c r="H48" s="934" t="s">
        <v>1634</v>
      </c>
      <c r="I48" s="934" t="s">
        <v>1634</v>
      </c>
      <c r="J48" s="934" t="s">
        <v>1634</v>
      </c>
      <c r="K48" s="934" t="s">
        <v>1634</v>
      </c>
      <c r="L48" s="934" t="s">
        <v>1634</v>
      </c>
      <c r="M48" s="934" t="s">
        <v>1634</v>
      </c>
      <c r="N48" s="934" t="s">
        <v>1634</v>
      </c>
      <c r="O48" s="934" t="s">
        <v>1634</v>
      </c>
      <c r="P48" s="934" t="s">
        <v>1634</v>
      </c>
      <c r="Q48" s="934" t="s">
        <v>1634</v>
      </c>
      <c r="R48" s="934" t="s">
        <v>1634</v>
      </c>
      <c r="S48" s="934" t="s">
        <v>1634</v>
      </c>
      <c r="T48" s="935" t="s">
        <v>1634</v>
      </c>
    </row>
    <row r="49" spans="2:20" x14ac:dyDescent="0.35">
      <c r="B49" s="920">
        <v>37</v>
      </c>
      <c r="C49" s="921" t="s">
        <v>1740</v>
      </c>
      <c r="D49" s="934" t="s">
        <v>1456</v>
      </c>
      <c r="E49" s="934" t="s">
        <v>1456</v>
      </c>
      <c r="F49" s="934" t="s">
        <v>1456</v>
      </c>
      <c r="G49" s="934" t="s">
        <v>1456</v>
      </c>
      <c r="H49" s="934" t="s">
        <v>1456</v>
      </c>
      <c r="I49" s="934" t="s">
        <v>1456</v>
      </c>
      <c r="J49" s="934" t="s">
        <v>1456</v>
      </c>
      <c r="K49" s="934" t="s">
        <v>1456</v>
      </c>
      <c r="L49" s="934" t="s">
        <v>1456</v>
      </c>
      <c r="M49" s="934" t="s">
        <v>1456</v>
      </c>
      <c r="N49" s="934" t="s">
        <v>1456</v>
      </c>
      <c r="O49" s="934" t="s">
        <v>1456</v>
      </c>
      <c r="P49" s="934" t="s">
        <v>1456</v>
      </c>
      <c r="Q49" s="934" t="s">
        <v>1456</v>
      </c>
      <c r="R49" s="934" t="s">
        <v>1456</v>
      </c>
      <c r="S49" s="934" t="s">
        <v>1456</v>
      </c>
      <c r="T49" s="935" t="s">
        <v>1456</v>
      </c>
    </row>
    <row r="50" spans="2:20" ht="124" x14ac:dyDescent="0.35">
      <c r="B50" s="920" t="s">
        <v>1741</v>
      </c>
      <c r="C50" s="921" t="s">
        <v>1742</v>
      </c>
      <c r="D50" s="947" t="s">
        <v>1456</v>
      </c>
      <c r="E50" s="947" t="s">
        <v>1456</v>
      </c>
      <c r="F50" s="947" t="s">
        <v>1456</v>
      </c>
      <c r="G50" s="948" t="s">
        <v>1743</v>
      </c>
      <c r="H50" s="948" t="s">
        <v>1744</v>
      </c>
      <c r="I50" s="948" t="s">
        <v>1745</v>
      </c>
      <c r="J50" s="948" t="s">
        <v>1746</v>
      </c>
      <c r="K50" s="948" t="s">
        <v>1747</v>
      </c>
      <c r="L50" s="948" t="s">
        <v>1748</v>
      </c>
      <c r="M50" s="948" t="s">
        <v>1749</v>
      </c>
      <c r="N50" s="948" t="s">
        <v>1750</v>
      </c>
      <c r="O50" s="948" t="s">
        <v>1751</v>
      </c>
      <c r="P50" s="948" t="s">
        <v>1752</v>
      </c>
      <c r="Q50" s="948" t="s">
        <v>1753</v>
      </c>
      <c r="R50" s="948" t="s">
        <v>1754</v>
      </c>
      <c r="S50" s="948" t="s">
        <v>1755</v>
      </c>
      <c r="T50" s="949" t="s">
        <v>1756</v>
      </c>
    </row>
  </sheetData>
  <mergeCells count="2">
    <mergeCell ref="B9:C9"/>
    <mergeCell ref="B25:C25"/>
  </mergeCells>
  <hyperlinks>
    <hyperlink ref="G50" r:id="rId1" xr:uid="{798D77B8-9AB8-644D-8767-7254AEA56628}"/>
    <hyperlink ref="H50" r:id="rId2" xr:uid="{3DE5BCD1-4E15-0F49-AF4D-1847CD6BD803}"/>
    <hyperlink ref="I50" r:id="rId3" xr:uid="{198A68E5-5F28-6D47-9083-341268F97F24}"/>
    <hyperlink ref="J50" r:id="rId4" xr:uid="{D6301480-894C-7E49-9D45-A752C64872D6}"/>
    <hyperlink ref="K50" r:id="rId5" xr:uid="{9096C6A3-F9D7-6D45-A7B3-A3E36DD845CB}"/>
    <hyperlink ref="L50" r:id="rId6" xr:uid="{D38A546B-7256-924A-8D6D-FD3DC1AF9071}"/>
    <hyperlink ref="M50" r:id="rId7" xr:uid="{1FD6660D-D154-5E44-B41F-8CD120F3301D}"/>
    <hyperlink ref="N50" r:id="rId8" xr:uid="{86843F96-4F3E-3642-823C-2E877DF5546D}"/>
    <hyperlink ref="O50" r:id="rId9" xr:uid="{59D3F8DD-8791-D142-BC6B-2A890EDD3897}"/>
    <hyperlink ref="P50" r:id="rId10" xr:uid="{DB4BA393-362E-A342-AAF7-9B8DCAA6589D}"/>
    <hyperlink ref="Q50" r:id="rId11" xr:uid="{B58C55D3-15F3-3E4E-B04A-D042E21B25B6}"/>
    <hyperlink ref="S50" r:id="rId12" xr:uid="{7E98B9F8-4B29-B147-AC83-AD718FC8222D}"/>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427A-40E0-4C06-A428-798700D468BE}">
  <dimension ref="B2:P17"/>
  <sheetViews>
    <sheetView workbookViewId="0"/>
  </sheetViews>
  <sheetFormatPr defaultRowHeight="15.5" x14ac:dyDescent="0.35"/>
  <cols>
    <col min="1" max="3" width="8.7265625" style="817"/>
    <col min="4" max="14" width="15.81640625" style="817" customWidth="1"/>
    <col min="15" max="15" width="19.36328125" style="817" customWidth="1"/>
    <col min="16" max="16" width="15.81640625" style="817" customWidth="1"/>
    <col min="17" max="16384" width="8.7265625" style="817"/>
  </cols>
  <sheetData>
    <row r="2" spans="2:16" x14ac:dyDescent="0.35">
      <c r="B2" s="889" t="s">
        <v>1507</v>
      </c>
      <c r="C2" s="890"/>
      <c r="D2" s="898"/>
      <c r="E2" s="898"/>
      <c r="F2" s="898"/>
      <c r="G2" s="898"/>
      <c r="H2" s="898"/>
      <c r="I2" s="898"/>
      <c r="J2" s="898"/>
      <c r="K2" s="898"/>
      <c r="L2" s="898"/>
      <c r="M2" s="898"/>
      <c r="N2" s="898"/>
      <c r="O2" s="898"/>
      <c r="P2" s="898"/>
    </row>
    <row r="3" spans="2:16" x14ac:dyDescent="0.35">
      <c r="B3" s="890"/>
      <c r="C3" s="890"/>
      <c r="D3" s="898"/>
      <c r="E3" s="898"/>
      <c r="F3" s="898"/>
      <c r="G3" s="898"/>
      <c r="H3" s="898"/>
      <c r="I3" s="898"/>
      <c r="J3" s="898"/>
      <c r="K3" s="898"/>
      <c r="L3" s="898"/>
      <c r="M3" s="898"/>
      <c r="N3" s="898"/>
      <c r="O3" s="898"/>
      <c r="P3" s="898"/>
    </row>
    <row r="4" spans="2:16" x14ac:dyDescent="0.35">
      <c r="B4" s="890"/>
      <c r="C4" s="890"/>
      <c r="D4" s="899" t="s">
        <v>0</v>
      </c>
      <c r="E4" s="899" t="s">
        <v>14</v>
      </c>
      <c r="F4" s="899" t="s">
        <v>15</v>
      </c>
      <c r="G4" s="899" t="s">
        <v>16</v>
      </c>
      <c r="H4" s="899" t="s">
        <v>17</v>
      </c>
      <c r="I4" s="899" t="s">
        <v>18</v>
      </c>
      <c r="J4" s="899" t="s">
        <v>19</v>
      </c>
      <c r="K4" s="899" t="s">
        <v>20</v>
      </c>
      <c r="L4" s="899" t="s">
        <v>51</v>
      </c>
      <c r="M4" s="899" t="s">
        <v>52</v>
      </c>
      <c r="N4" s="899" t="s">
        <v>53</v>
      </c>
      <c r="O4" s="899" t="s">
        <v>54</v>
      </c>
      <c r="P4" s="899" t="s">
        <v>94</v>
      </c>
    </row>
    <row r="5" spans="2:16" x14ac:dyDescent="0.35">
      <c r="B5" s="890"/>
      <c r="C5" s="890"/>
      <c r="D5" s="1091" t="s">
        <v>1813</v>
      </c>
      <c r="E5" s="1092"/>
      <c r="F5" s="1095" t="s">
        <v>1814</v>
      </c>
      <c r="G5" s="1096"/>
      <c r="H5" s="1099" t="s">
        <v>1815</v>
      </c>
      <c r="I5" s="1088" t="s">
        <v>1816</v>
      </c>
      <c r="J5" s="1095" t="s">
        <v>1817</v>
      </c>
      <c r="K5" s="1102"/>
      <c r="L5" s="1102"/>
      <c r="M5" s="1096"/>
      <c r="N5" s="1088" t="s">
        <v>1818</v>
      </c>
      <c r="O5" s="1088" t="s">
        <v>1819</v>
      </c>
      <c r="P5" s="1088" t="s">
        <v>1820</v>
      </c>
    </row>
    <row r="6" spans="2:16" x14ac:dyDescent="0.35">
      <c r="B6" s="890"/>
      <c r="C6" s="890"/>
      <c r="D6" s="1093"/>
      <c r="E6" s="1094"/>
      <c r="F6" s="1097"/>
      <c r="G6" s="1098"/>
      <c r="H6" s="1100"/>
      <c r="I6" s="1089"/>
      <c r="J6" s="1097"/>
      <c r="K6" s="1103"/>
      <c r="L6" s="1103"/>
      <c r="M6" s="1104"/>
      <c r="N6" s="1089"/>
      <c r="O6" s="1089"/>
      <c r="P6" s="1089"/>
    </row>
    <row r="7" spans="2:16" ht="93" x14ac:dyDescent="0.35">
      <c r="B7" s="890"/>
      <c r="C7" s="890"/>
      <c r="D7" s="899" t="s">
        <v>1821</v>
      </c>
      <c r="E7" s="899" t="s">
        <v>1822</v>
      </c>
      <c r="F7" s="899" t="s">
        <v>1823</v>
      </c>
      <c r="G7" s="899" t="s">
        <v>1824</v>
      </c>
      <c r="H7" s="1101"/>
      <c r="I7" s="1090"/>
      <c r="J7" s="899" t="s">
        <v>1825</v>
      </c>
      <c r="K7" s="899" t="s">
        <v>1814</v>
      </c>
      <c r="L7" s="899" t="s">
        <v>1826</v>
      </c>
      <c r="M7" s="900" t="s">
        <v>1827</v>
      </c>
      <c r="N7" s="1090"/>
      <c r="O7" s="1090"/>
      <c r="P7" s="1090"/>
    </row>
    <row r="8" spans="2:16" ht="77.5" x14ac:dyDescent="0.35">
      <c r="B8" s="891" t="s">
        <v>33</v>
      </c>
      <c r="C8" s="892" t="s">
        <v>1828</v>
      </c>
      <c r="D8" s="901"/>
      <c r="E8" s="901"/>
      <c r="F8" s="901"/>
      <c r="G8" s="901"/>
      <c r="H8" s="901"/>
      <c r="I8" s="901"/>
      <c r="J8" s="901"/>
      <c r="K8" s="901"/>
      <c r="L8" s="901"/>
      <c r="M8" s="901"/>
      <c r="N8" s="901"/>
      <c r="O8" s="902"/>
      <c r="P8" s="902"/>
    </row>
    <row r="9" spans="2:16" x14ac:dyDescent="0.35">
      <c r="B9" s="893"/>
      <c r="C9" s="894" t="s">
        <v>673</v>
      </c>
      <c r="D9" s="903">
        <v>754.83365567590977</v>
      </c>
      <c r="E9" s="903">
        <v>0</v>
      </c>
      <c r="F9" s="903">
        <v>0</v>
      </c>
      <c r="G9" s="903">
        <v>0</v>
      </c>
      <c r="H9" s="903">
        <v>0</v>
      </c>
      <c r="I9" s="903">
        <v>754.83365567590977</v>
      </c>
      <c r="J9" s="903">
        <v>60.368433664188281</v>
      </c>
      <c r="K9" s="903">
        <v>0</v>
      </c>
      <c r="L9" s="903">
        <v>0</v>
      </c>
      <c r="M9" s="903">
        <v>60.368433664188281</v>
      </c>
      <c r="N9" s="904">
        <v>754.80542080235352</v>
      </c>
      <c r="O9" s="905">
        <v>0.40781271814259468</v>
      </c>
      <c r="P9" s="908">
        <v>1.4999999999999999E-2</v>
      </c>
    </row>
    <row r="10" spans="2:16" x14ac:dyDescent="0.35">
      <c r="B10" s="893"/>
      <c r="C10" s="894" t="s">
        <v>676</v>
      </c>
      <c r="D10" s="903">
        <v>125.49787148222542</v>
      </c>
      <c r="E10" s="903">
        <v>0</v>
      </c>
      <c r="F10" s="903">
        <v>0</v>
      </c>
      <c r="G10" s="903">
        <v>0</v>
      </c>
      <c r="H10" s="903">
        <v>0</v>
      </c>
      <c r="I10" s="903">
        <v>125.49787148222542</v>
      </c>
      <c r="J10" s="903">
        <v>10.039829718578034</v>
      </c>
      <c r="K10" s="903">
        <v>0</v>
      </c>
      <c r="L10" s="903">
        <v>0</v>
      </c>
      <c r="M10" s="903">
        <v>10.039829718578034</v>
      </c>
      <c r="N10" s="904">
        <v>125.49787148222542</v>
      </c>
      <c r="O10" s="905">
        <v>6.7806401720151219E-2</v>
      </c>
      <c r="P10" s="908">
        <v>0</v>
      </c>
    </row>
    <row r="11" spans="2:16" x14ac:dyDescent="0.35">
      <c r="B11" s="893"/>
      <c r="C11" s="894" t="s">
        <v>674</v>
      </c>
      <c r="D11" s="906">
        <v>671.71835399232157</v>
      </c>
      <c r="E11" s="903">
        <v>0</v>
      </c>
      <c r="F11" s="903">
        <v>0</v>
      </c>
      <c r="G11" s="903">
        <v>0</v>
      </c>
      <c r="H11" s="903">
        <v>0</v>
      </c>
      <c r="I11" s="903">
        <v>671.71835399232157</v>
      </c>
      <c r="J11" s="904">
        <v>53.737468319385727</v>
      </c>
      <c r="K11" s="903">
        <v>0</v>
      </c>
      <c r="L11" s="903">
        <v>0</v>
      </c>
      <c r="M11" s="903">
        <v>53.737468319385727</v>
      </c>
      <c r="N11" s="904">
        <v>671.71835399232157</v>
      </c>
      <c r="O11" s="905">
        <v>0.36292890083042578</v>
      </c>
      <c r="P11" s="908">
        <v>0.01</v>
      </c>
    </row>
    <row r="12" spans="2:16" x14ac:dyDescent="0.35">
      <c r="B12" s="893"/>
      <c r="C12" s="894" t="s">
        <v>675</v>
      </c>
      <c r="D12" s="903">
        <v>293.76627176221194</v>
      </c>
      <c r="E12" s="903">
        <v>0</v>
      </c>
      <c r="F12" s="903">
        <v>0</v>
      </c>
      <c r="G12" s="903">
        <v>0</v>
      </c>
      <c r="H12" s="903">
        <v>0</v>
      </c>
      <c r="I12" s="903">
        <v>293.76627176221194</v>
      </c>
      <c r="J12" s="903">
        <v>23.501301740976956</v>
      </c>
      <c r="K12" s="903">
        <v>0</v>
      </c>
      <c r="L12" s="903">
        <v>0</v>
      </c>
      <c r="M12" s="903">
        <v>23.501301740976956</v>
      </c>
      <c r="N12" s="904">
        <v>293.76627176221194</v>
      </c>
      <c r="O12" s="905">
        <v>0.15872168666829439</v>
      </c>
      <c r="P12" s="908">
        <v>0.01</v>
      </c>
    </row>
    <row r="13" spans="2:16" x14ac:dyDescent="0.35">
      <c r="B13" s="893"/>
      <c r="C13" s="894" t="s">
        <v>1829</v>
      </c>
      <c r="D13" s="903">
        <v>0.11730939252441784</v>
      </c>
      <c r="E13" s="903">
        <v>0</v>
      </c>
      <c r="F13" s="903">
        <v>0</v>
      </c>
      <c r="G13" s="903">
        <v>0</v>
      </c>
      <c r="H13" s="903">
        <v>0</v>
      </c>
      <c r="I13" s="903">
        <v>0.11730939252441784</v>
      </c>
      <c r="J13" s="903">
        <v>9.3847514019534256E-3</v>
      </c>
      <c r="K13" s="903">
        <v>0</v>
      </c>
      <c r="L13" s="903">
        <v>0</v>
      </c>
      <c r="M13" s="903">
        <v>9.3847514019534256E-3</v>
      </c>
      <c r="N13" s="904">
        <v>0.11730939252441783</v>
      </c>
      <c r="O13" s="905">
        <v>6.3382172949317083E-5</v>
      </c>
      <c r="P13" s="908">
        <v>2.5000000000000001E-2</v>
      </c>
    </row>
    <row r="14" spans="2:16" x14ac:dyDescent="0.35">
      <c r="B14" s="893"/>
      <c r="C14" s="895" t="s">
        <v>1830</v>
      </c>
      <c r="D14" s="903">
        <v>2.8785680000000004E-2</v>
      </c>
      <c r="E14" s="903">
        <v>0</v>
      </c>
      <c r="F14" s="903">
        <v>0</v>
      </c>
      <c r="G14" s="903">
        <v>0</v>
      </c>
      <c r="H14" s="903">
        <v>0</v>
      </c>
      <c r="I14" s="903">
        <v>2.8785680000000004E-2</v>
      </c>
      <c r="J14" s="903">
        <v>2.3028544000000001E-3</v>
      </c>
      <c r="K14" s="903">
        <v>0</v>
      </c>
      <c r="L14" s="903">
        <v>0</v>
      </c>
      <c r="M14" s="903">
        <v>2.3028544000000001E-3</v>
      </c>
      <c r="N14" s="904">
        <v>2.8785680000000001E-2</v>
      </c>
      <c r="O14" s="905">
        <v>1.5552880370119815E-5</v>
      </c>
      <c r="P14" s="908">
        <v>0.02</v>
      </c>
    </row>
    <row r="15" spans="2:16" x14ac:dyDescent="0.35">
      <c r="B15" s="893"/>
      <c r="C15" s="895" t="s">
        <v>677</v>
      </c>
      <c r="D15" s="903">
        <v>4.8510216275819262</v>
      </c>
      <c r="E15" s="903">
        <v>0</v>
      </c>
      <c r="F15" s="903">
        <v>0</v>
      </c>
      <c r="G15" s="903">
        <v>0</v>
      </c>
      <c r="H15" s="903">
        <v>0</v>
      </c>
      <c r="I15" s="903">
        <v>4.8510216275819262</v>
      </c>
      <c r="J15" s="903">
        <v>0.38808173020655412</v>
      </c>
      <c r="K15" s="903">
        <v>0</v>
      </c>
      <c r="L15" s="903">
        <v>0</v>
      </c>
      <c r="M15" s="903">
        <v>0.38808173020655412</v>
      </c>
      <c r="N15" s="904">
        <v>4.8510216275819262</v>
      </c>
      <c r="O15" s="905">
        <v>2.6210031879269693E-3</v>
      </c>
      <c r="P15" s="908">
        <v>0.02</v>
      </c>
    </row>
    <row r="16" spans="2:16" x14ac:dyDescent="0.35">
      <c r="B16" s="893"/>
      <c r="C16" s="895" t="s">
        <v>1831</v>
      </c>
      <c r="D16" s="903">
        <v>1.3028473014000001E-2</v>
      </c>
      <c r="E16" s="903">
        <v>0</v>
      </c>
      <c r="F16" s="903">
        <v>0</v>
      </c>
      <c r="G16" s="903">
        <v>0</v>
      </c>
      <c r="H16" s="903">
        <v>0</v>
      </c>
      <c r="I16" s="903">
        <v>1.3028473014000001E-2</v>
      </c>
      <c r="J16" s="903">
        <v>1.0422778411200001E-3</v>
      </c>
      <c r="K16" s="903">
        <v>0</v>
      </c>
      <c r="L16" s="903">
        <v>0</v>
      </c>
      <c r="M16" s="903">
        <v>1.0422778411200001E-3</v>
      </c>
      <c r="N16" s="904">
        <v>1.3028473014000001E-2</v>
      </c>
      <c r="O16" s="905">
        <v>7.0392737705719074E-6</v>
      </c>
      <c r="P16" s="908">
        <v>7.4999999999999997E-3</v>
      </c>
    </row>
    <row r="17" spans="2:16" ht="31" x14ac:dyDescent="0.35">
      <c r="B17" s="896" t="s">
        <v>35</v>
      </c>
      <c r="C17" s="897" t="s">
        <v>11</v>
      </c>
      <c r="D17" s="909">
        <f t="shared" ref="D17:O17" si="0">SUM(D9:D16)</f>
        <v>1850.8262980857892</v>
      </c>
      <c r="E17" s="903">
        <f t="shared" si="0"/>
        <v>0</v>
      </c>
      <c r="F17" s="903">
        <f t="shared" si="0"/>
        <v>0</v>
      </c>
      <c r="G17" s="903">
        <f t="shared" si="0"/>
        <v>0</v>
      </c>
      <c r="H17" s="903">
        <f t="shared" si="0"/>
        <v>0</v>
      </c>
      <c r="I17" s="903">
        <f t="shared" si="0"/>
        <v>1850.8262980857892</v>
      </c>
      <c r="J17" s="903">
        <f t="shared" si="0"/>
        <v>148.04784505697862</v>
      </c>
      <c r="K17" s="903">
        <f t="shared" si="0"/>
        <v>0</v>
      </c>
      <c r="L17" s="903">
        <f t="shared" si="0"/>
        <v>0</v>
      </c>
      <c r="M17" s="903">
        <f t="shared" si="0"/>
        <v>148.04784505697862</v>
      </c>
      <c r="N17" s="903">
        <f t="shared" si="0"/>
        <v>1850.7980632122328</v>
      </c>
      <c r="O17" s="905">
        <f t="shared" si="0"/>
        <v>0.99997668487648306</v>
      </c>
      <c r="P17" s="907"/>
    </row>
  </sheetData>
  <mergeCells count="8">
    <mergeCell ref="O5:O7"/>
    <mergeCell ref="P5:P7"/>
    <mergeCell ref="D5:E6"/>
    <mergeCell ref="F5:G6"/>
    <mergeCell ref="H5:H7"/>
    <mergeCell ref="I5:I7"/>
    <mergeCell ref="J5:M6"/>
    <mergeCell ref="N5:N7"/>
  </mergeCells>
  <conditionalFormatting sqref="D8:I16 J9:P16 D17:P17">
    <cfRule type="cellIs" dxfId="10" priority="2" stopIfTrue="1" operator="lessThan">
      <formula>0</formula>
    </cfRule>
  </conditionalFormatting>
  <conditionalFormatting sqref="J8:N8">
    <cfRule type="cellIs" dxfId="9" priority="3" stopIfTrue="1" operator="lessThan">
      <formula>0</formula>
    </cfRule>
  </conditionalFormatting>
  <conditionalFormatting sqref="M11">
    <cfRule type="cellIs" dxfId="8" priority="1" stopIfTrue="1" operator="lessThan">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6505-DB93-40CE-AFB3-AAF6D8F61C98}">
  <dimension ref="B1:D8"/>
  <sheetViews>
    <sheetView workbookViewId="0"/>
  </sheetViews>
  <sheetFormatPr defaultRowHeight="15.5" x14ac:dyDescent="0.35"/>
  <cols>
    <col min="1" max="2" width="8.7265625" style="5"/>
    <col min="3" max="3" width="41.26953125" style="5" customWidth="1"/>
    <col min="4" max="4" width="22.81640625" style="5" customWidth="1"/>
    <col min="5" max="16384" width="8.7265625" style="5"/>
  </cols>
  <sheetData>
    <row r="1" spans="2:4" ht="22" customHeight="1" x14ac:dyDescent="0.35"/>
    <row r="2" spans="2:4" x14ac:dyDescent="0.35">
      <c r="B2" s="117" t="s">
        <v>1508</v>
      </c>
    </row>
    <row r="3" spans="2:4" x14ac:dyDescent="0.35">
      <c r="B3" s="7" t="s">
        <v>93</v>
      </c>
    </row>
    <row r="5" spans="2:4" x14ac:dyDescent="0.35">
      <c r="B5" s="3"/>
      <c r="C5" s="4"/>
      <c r="D5" s="38" t="s">
        <v>0</v>
      </c>
    </row>
    <row r="6" spans="2:4" x14ac:dyDescent="0.35">
      <c r="B6" s="203">
        <v>1</v>
      </c>
      <c r="C6" s="204" t="s">
        <v>193</v>
      </c>
      <c r="D6" s="205">
        <v>2017.8580772212968</v>
      </c>
    </row>
    <row r="7" spans="2:4" ht="31" x14ac:dyDescent="0.35">
      <c r="B7" s="203">
        <v>2</v>
      </c>
      <c r="C7" s="204" t="s">
        <v>194</v>
      </c>
      <c r="D7" s="206">
        <v>1.1387722107815433E-2</v>
      </c>
    </row>
    <row r="8" spans="2:4" ht="31" x14ac:dyDescent="0.35">
      <c r="B8" s="203">
        <v>3</v>
      </c>
      <c r="C8" s="204" t="s">
        <v>195</v>
      </c>
      <c r="D8" s="205">
        <v>22.978807036406906</v>
      </c>
    </row>
  </sheetData>
  <conditionalFormatting sqref="D6:D8">
    <cfRule type="cellIs" dxfId="7" priority="1" stopIfTrue="1" operator="less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A6CB7-778A-4B7A-8A21-4CAAC5E327EC}">
  <dimension ref="B1:D21"/>
  <sheetViews>
    <sheetView workbookViewId="0"/>
  </sheetViews>
  <sheetFormatPr defaultRowHeight="15.5" x14ac:dyDescent="0.35"/>
  <cols>
    <col min="1" max="1" width="8.7265625" style="5"/>
    <col min="2" max="2" width="11.08984375" style="5" customWidth="1"/>
    <col min="3" max="3" width="92.1796875" style="5" customWidth="1"/>
    <col min="4" max="4" width="22.81640625" style="5" customWidth="1"/>
    <col min="5" max="16384" width="8.7265625" style="5"/>
  </cols>
  <sheetData>
    <row r="1" spans="2:4" ht="22" customHeight="1" x14ac:dyDescent="0.35"/>
    <row r="2" spans="2:4" x14ac:dyDescent="0.35">
      <c r="B2" s="283" t="s">
        <v>1510</v>
      </c>
      <c r="D2" s="284"/>
    </row>
    <row r="3" spans="2:4" x14ac:dyDescent="0.35">
      <c r="B3" s="5" t="s">
        <v>93</v>
      </c>
      <c r="D3" s="284"/>
    </row>
    <row r="4" spans="2:4" ht="30.5" customHeight="1" x14ac:dyDescent="0.35">
      <c r="B4" s="284"/>
      <c r="C4" s="284"/>
      <c r="D4" s="284"/>
    </row>
    <row r="5" spans="2:4" x14ac:dyDescent="0.35">
      <c r="B5" s="279"/>
      <c r="C5" s="280"/>
      <c r="D5" s="285" t="s">
        <v>0</v>
      </c>
    </row>
    <row r="6" spans="2:4" ht="21.5" customHeight="1" x14ac:dyDescent="0.35">
      <c r="B6" s="281"/>
      <c r="C6" s="282"/>
      <c r="D6" s="286" t="s">
        <v>435</v>
      </c>
    </row>
    <row r="7" spans="2:4" x14ac:dyDescent="0.35">
      <c r="B7" s="235">
        <v>1</v>
      </c>
      <c r="C7" s="287" t="s">
        <v>436</v>
      </c>
      <c r="D7" s="288">
        <v>3316.7</v>
      </c>
    </row>
    <row r="8" spans="2:4" ht="31" x14ac:dyDescent="0.35">
      <c r="B8" s="122">
        <v>2</v>
      </c>
      <c r="C8" s="200" t="s">
        <v>437</v>
      </c>
      <c r="D8" s="288">
        <v>-8.8416049999996176</v>
      </c>
    </row>
    <row r="9" spans="2:4" ht="31" x14ac:dyDescent="0.35">
      <c r="B9" s="122">
        <v>3</v>
      </c>
      <c r="C9" s="200" t="s">
        <v>438</v>
      </c>
      <c r="D9" s="289">
        <v>0</v>
      </c>
    </row>
    <row r="10" spans="2:4" x14ac:dyDescent="0.35">
      <c r="B10" s="122">
        <v>4</v>
      </c>
      <c r="C10" s="290" t="s">
        <v>450</v>
      </c>
      <c r="D10" s="289">
        <v>0</v>
      </c>
    </row>
    <row r="11" spans="2:4" ht="46.5" x14ac:dyDescent="0.35">
      <c r="B11" s="122">
        <v>5</v>
      </c>
      <c r="C11" s="199" t="s">
        <v>439</v>
      </c>
      <c r="D11" s="289">
        <v>0</v>
      </c>
    </row>
    <row r="12" spans="2:4" ht="31" x14ac:dyDescent="0.35">
      <c r="B12" s="122">
        <v>6</v>
      </c>
      <c r="C12" s="200" t="s">
        <v>440</v>
      </c>
      <c r="D12" s="289">
        <v>0</v>
      </c>
    </row>
    <row r="13" spans="2:4" x14ac:dyDescent="0.35">
      <c r="B13" s="122">
        <v>7</v>
      </c>
      <c r="C13" s="200" t="s">
        <v>441</v>
      </c>
      <c r="D13" s="289">
        <v>0</v>
      </c>
    </row>
    <row r="14" spans="2:4" x14ac:dyDescent="0.35">
      <c r="B14" s="122">
        <v>8</v>
      </c>
      <c r="C14" s="200" t="s">
        <v>451</v>
      </c>
      <c r="D14" s="289">
        <v>0</v>
      </c>
    </row>
    <row r="15" spans="2:4" x14ac:dyDescent="0.35">
      <c r="B15" s="122">
        <v>9</v>
      </c>
      <c r="C15" s="200" t="s">
        <v>442</v>
      </c>
      <c r="D15" s="291">
        <v>0</v>
      </c>
    </row>
    <row r="16" spans="2:4" ht="31" x14ac:dyDescent="0.35">
      <c r="B16" s="122">
        <v>10</v>
      </c>
      <c r="C16" s="200" t="s">
        <v>443</v>
      </c>
      <c r="D16" s="291">
        <v>38.245386875000001</v>
      </c>
    </row>
    <row r="17" spans="2:4" ht="31" x14ac:dyDescent="0.35">
      <c r="B17" s="122">
        <v>11</v>
      </c>
      <c r="C17" s="199" t="s">
        <v>444</v>
      </c>
      <c r="D17" s="141">
        <v>-17.473106830992453</v>
      </c>
    </row>
    <row r="18" spans="2:4" ht="31" x14ac:dyDescent="0.35">
      <c r="B18" s="122" t="s">
        <v>445</v>
      </c>
      <c r="C18" s="199" t="s">
        <v>446</v>
      </c>
      <c r="D18" s="292">
        <v>0</v>
      </c>
    </row>
    <row r="19" spans="2:4" ht="31" x14ac:dyDescent="0.35">
      <c r="B19" s="122" t="s">
        <v>447</v>
      </c>
      <c r="C19" s="199" t="s">
        <v>448</v>
      </c>
      <c r="D19" s="292">
        <v>0</v>
      </c>
    </row>
    <row r="20" spans="2:4" x14ac:dyDescent="0.35">
      <c r="B20" s="122">
        <v>12</v>
      </c>
      <c r="C20" s="200" t="s">
        <v>449</v>
      </c>
      <c r="D20" s="291">
        <v>0</v>
      </c>
    </row>
    <row r="21" spans="2:4" ht="25" customHeight="1" x14ac:dyDescent="0.35">
      <c r="B21" s="122">
        <v>13</v>
      </c>
      <c r="C21" s="13" t="s">
        <v>1587</v>
      </c>
      <c r="D21" s="292">
        <v>3328.6306750440099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1ADE1-F3A5-4E86-A907-6EE861F2FBE9}">
  <dimension ref="B2:L129"/>
  <sheetViews>
    <sheetView tabSelected="1" workbookViewId="0"/>
  </sheetViews>
  <sheetFormatPr defaultColWidth="9.1796875" defaultRowHeight="12.5" x14ac:dyDescent="0.25"/>
  <cols>
    <col min="1" max="1" width="9.81640625" style="996" customWidth="1"/>
    <col min="2" max="2" width="9.1796875" style="996"/>
    <col min="3" max="3" width="9.1796875" style="996" customWidth="1"/>
    <col min="4" max="9" width="9.1796875" style="996"/>
    <col min="10" max="10" width="59.1796875" style="996" customWidth="1"/>
    <col min="11" max="12" width="9.1796875" style="996"/>
    <col min="13" max="13" width="15.54296875" style="996" customWidth="1"/>
    <col min="14" max="16384" width="9.1796875" style="996"/>
  </cols>
  <sheetData>
    <row r="2" spans="2:12" ht="14.5" x14ac:dyDescent="0.35">
      <c r="B2" s="991" t="s">
        <v>1496</v>
      </c>
    </row>
    <row r="3" spans="2:12" ht="17.5" customHeight="1" x14ac:dyDescent="0.35">
      <c r="B3" s="1012" t="s">
        <v>923</v>
      </c>
      <c r="C3" s="1013"/>
      <c r="D3" s="1013"/>
      <c r="E3" s="1013"/>
      <c r="F3" s="1013"/>
      <c r="G3" s="1013"/>
      <c r="H3" s="1013"/>
      <c r="I3" s="1013"/>
      <c r="J3" s="1013"/>
      <c r="K3" s="1013"/>
      <c r="L3" s="1014"/>
    </row>
    <row r="4" spans="2:12" ht="17.5" customHeight="1" x14ac:dyDescent="0.25">
      <c r="B4" s="1015" t="s">
        <v>1497</v>
      </c>
      <c r="C4" s="1016"/>
      <c r="D4" s="1016"/>
      <c r="E4" s="1016"/>
      <c r="F4" s="1016"/>
      <c r="G4" s="1016"/>
      <c r="H4" s="1016"/>
      <c r="I4" s="1016"/>
      <c r="J4" s="1016"/>
      <c r="K4" s="1016"/>
      <c r="L4" s="1017"/>
    </row>
    <row r="5" spans="2:12" ht="17.5" customHeight="1" x14ac:dyDescent="0.25">
      <c r="B5" s="1015" t="s">
        <v>1498</v>
      </c>
      <c r="C5" s="1016"/>
      <c r="D5" s="1016"/>
      <c r="E5" s="1016"/>
      <c r="F5" s="1016"/>
      <c r="G5" s="1016"/>
      <c r="H5" s="1016"/>
      <c r="I5" s="1016"/>
      <c r="J5" s="1016"/>
      <c r="K5" s="1016"/>
      <c r="L5" s="1017"/>
    </row>
    <row r="6" spans="2:12" ht="17.5" customHeight="1" x14ac:dyDescent="0.25">
      <c r="B6" s="1015" t="s">
        <v>1499</v>
      </c>
      <c r="C6" s="1016"/>
      <c r="D6" s="1016"/>
      <c r="E6" s="1016"/>
      <c r="F6" s="1016"/>
      <c r="G6" s="1016"/>
      <c r="H6" s="1016"/>
      <c r="I6" s="1016"/>
      <c r="J6" s="1016"/>
      <c r="K6" s="1016"/>
      <c r="L6" s="1017"/>
    </row>
    <row r="7" spans="2:12" ht="17.5" customHeight="1" x14ac:dyDescent="0.25">
      <c r="B7" s="1018" t="s">
        <v>1301</v>
      </c>
      <c r="C7" s="1019"/>
      <c r="D7" s="1019"/>
      <c r="E7" s="1019"/>
      <c r="F7" s="1019"/>
      <c r="G7" s="1019"/>
      <c r="H7" s="1019"/>
      <c r="I7" s="1019"/>
      <c r="J7" s="1019"/>
      <c r="K7" s="1019"/>
      <c r="L7" s="1020"/>
    </row>
    <row r="8" spans="2:12" ht="17.5" customHeight="1" x14ac:dyDescent="0.35">
      <c r="B8" s="991" t="s">
        <v>1500</v>
      </c>
      <c r="C8" s="992"/>
      <c r="D8" s="992"/>
      <c r="E8" s="992"/>
      <c r="F8" s="992"/>
      <c r="G8" s="992"/>
      <c r="H8" s="992"/>
      <c r="I8" s="992"/>
      <c r="J8" s="992"/>
      <c r="K8" s="992"/>
      <c r="L8" s="993"/>
    </row>
    <row r="9" spans="2:12" ht="17.5" customHeight="1" x14ac:dyDescent="0.35">
      <c r="B9" s="1012" t="s">
        <v>1309</v>
      </c>
      <c r="C9" s="1013"/>
      <c r="D9" s="1013"/>
      <c r="E9" s="1013"/>
      <c r="F9" s="1013"/>
      <c r="G9" s="1013"/>
      <c r="H9" s="1013"/>
      <c r="I9" s="1013"/>
      <c r="J9" s="1013"/>
      <c r="K9" s="1013"/>
      <c r="L9" s="1014"/>
    </row>
    <row r="10" spans="2:12" ht="17.5" customHeight="1" x14ac:dyDescent="0.25">
      <c r="B10" s="1018" t="s">
        <v>1327</v>
      </c>
      <c r="C10" s="1019"/>
      <c r="D10" s="1019"/>
      <c r="E10" s="1019"/>
      <c r="F10" s="1019"/>
      <c r="G10" s="1019"/>
      <c r="H10" s="1019"/>
      <c r="I10" s="1019"/>
      <c r="J10" s="1019"/>
      <c r="K10" s="1019"/>
      <c r="L10" s="1020"/>
    </row>
    <row r="11" spans="2:12" ht="17.5" customHeight="1" x14ac:dyDescent="0.35">
      <c r="B11" s="991" t="s">
        <v>1501</v>
      </c>
      <c r="C11" s="992"/>
      <c r="D11" s="992"/>
      <c r="E11" s="992"/>
      <c r="F11" s="992"/>
      <c r="G11" s="992"/>
      <c r="H11" s="992"/>
      <c r="I11" s="992"/>
      <c r="J11" s="992"/>
      <c r="K11" s="992"/>
      <c r="L11" s="993"/>
    </row>
    <row r="12" spans="2:12" ht="17.5" customHeight="1" x14ac:dyDescent="0.35">
      <c r="B12" s="1033" t="s">
        <v>1502</v>
      </c>
      <c r="C12" s="1034"/>
      <c r="D12" s="1034"/>
      <c r="E12" s="1034"/>
      <c r="F12" s="1034"/>
      <c r="G12" s="1034"/>
      <c r="H12" s="1034"/>
      <c r="I12" s="1034"/>
      <c r="J12" s="1034"/>
      <c r="K12" s="1034"/>
      <c r="L12" s="1035"/>
    </row>
    <row r="13" spans="2:12" ht="17.5" customHeight="1" x14ac:dyDescent="0.25">
      <c r="B13" s="1015" t="s">
        <v>621</v>
      </c>
      <c r="C13" s="1016"/>
      <c r="D13" s="1016"/>
      <c r="E13" s="1016"/>
      <c r="F13" s="1016"/>
      <c r="G13" s="1016"/>
      <c r="H13" s="1016"/>
      <c r="I13" s="1016"/>
      <c r="J13" s="1016"/>
      <c r="K13" s="1016"/>
      <c r="L13" s="1017"/>
    </row>
    <row r="14" spans="2:12" ht="17.5" customHeight="1" x14ac:dyDescent="0.25">
      <c r="B14" s="1015" t="s">
        <v>639</v>
      </c>
      <c r="C14" s="1016"/>
      <c r="D14" s="1016"/>
      <c r="E14" s="1016"/>
      <c r="F14" s="1016"/>
      <c r="G14" s="1016"/>
      <c r="H14" s="1016"/>
      <c r="I14" s="1016"/>
      <c r="J14" s="1016"/>
      <c r="K14" s="1016"/>
      <c r="L14" s="1017"/>
    </row>
    <row r="15" spans="2:12" ht="17.5" customHeight="1" x14ac:dyDescent="0.25">
      <c r="B15" s="1015" t="s">
        <v>1480</v>
      </c>
      <c r="C15" s="1016"/>
      <c r="D15" s="1016"/>
      <c r="E15" s="1016"/>
      <c r="F15" s="1016"/>
      <c r="G15" s="1016"/>
      <c r="H15" s="1016"/>
      <c r="I15" s="1016"/>
      <c r="J15" s="1016"/>
      <c r="K15" s="1016"/>
      <c r="L15" s="1017"/>
    </row>
    <row r="16" spans="2:12" ht="17.5" customHeight="1" x14ac:dyDescent="0.25">
      <c r="B16" s="1015" t="s">
        <v>1484</v>
      </c>
      <c r="C16" s="1016"/>
      <c r="D16" s="1016"/>
      <c r="E16" s="1016"/>
      <c r="F16" s="1016"/>
      <c r="G16" s="1016"/>
      <c r="H16" s="1016"/>
      <c r="I16" s="1016"/>
      <c r="J16" s="1016"/>
      <c r="K16" s="1016"/>
      <c r="L16" s="1017"/>
    </row>
    <row r="17" spans="2:12" ht="17.5" customHeight="1" x14ac:dyDescent="0.25">
      <c r="B17" s="1018" t="s">
        <v>1503</v>
      </c>
      <c r="C17" s="1019"/>
      <c r="D17" s="1019"/>
      <c r="E17" s="1019"/>
      <c r="F17" s="1019"/>
      <c r="G17" s="1019"/>
      <c r="H17" s="1019"/>
      <c r="I17" s="1019"/>
      <c r="J17" s="1019"/>
      <c r="K17" s="1019"/>
      <c r="L17" s="1020"/>
    </row>
    <row r="18" spans="2:12" ht="17.5" customHeight="1" x14ac:dyDescent="0.35">
      <c r="B18" s="991" t="s">
        <v>855</v>
      </c>
      <c r="C18" s="992"/>
      <c r="D18" s="992"/>
      <c r="E18" s="992"/>
      <c r="F18" s="992"/>
      <c r="G18" s="992"/>
      <c r="H18" s="992"/>
      <c r="I18" s="992"/>
      <c r="J18" s="992"/>
      <c r="K18" s="992"/>
      <c r="L18" s="993"/>
    </row>
    <row r="19" spans="2:12" ht="17.5" customHeight="1" x14ac:dyDescent="0.35">
      <c r="B19" s="1033" t="s">
        <v>1504</v>
      </c>
      <c r="C19" s="1034"/>
      <c r="D19" s="1034"/>
      <c r="E19" s="1034"/>
      <c r="F19" s="1034"/>
      <c r="G19" s="1034"/>
      <c r="H19" s="1034"/>
      <c r="I19" s="1034"/>
      <c r="J19" s="1034"/>
      <c r="K19" s="1034"/>
      <c r="L19" s="1035"/>
    </row>
    <row r="20" spans="2:12" ht="17.5" customHeight="1" x14ac:dyDescent="0.25">
      <c r="B20" s="1015" t="s">
        <v>571</v>
      </c>
      <c r="C20" s="1016"/>
      <c r="D20" s="1016"/>
      <c r="E20" s="1016"/>
      <c r="F20" s="1016"/>
      <c r="G20" s="1016"/>
      <c r="H20" s="1016"/>
      <c r="I20" s="1016"/>
      <c r="J20" s="1016"/>
      <c r="K20" s="1016"/>
      <c r="L20" s="1017"/>
    </row>
    <row r="21" spans="2:12" ht="17.5" customHeight="1" x14ac:dyDescent="0.25">
      <c r="B21" s="1018" t="s">
        <v>1505</v>
      </c>
      <c r="C21" s="1019"/>
      <c r="D21" s="1019"/>
      <c r="E21" s="1019"/>
      <c r="F21" s="1019"/>
      <c r="G21" s="1019"/>
      <c r="H21" s="1019"/>
      <c r="I21" s="1019"/>
      <c r="J21" s="1019"/>
      <c r="K21" s="1019"/>
      <c r="L21" s="1020"/>
    </row>
    <row r="22" spans="2:12" ht="17.5" customHeight="1" x14ac:dyDescent="0.35">
      <c r="B22" s="991" t="s">
        <v>1506</v>
      </c>
      <c r="C22" s="992"/>
      <c r="D22" s="992"/>
      <c r="E22" s="992"/>
      <c r="F22" s="992"/>
      <c r="G22" s="992"/>
      <c r="H22" s="992"/>
      <c r="I22" s="992"/>
      <c r="J22" s="992"/>
      <c r="K22" s="992"/>
      <c r="L22" s="993"/>
    </row>
    <row r="23" spans="2:12" ht="17.5" customHeight="1" x14ac:dyDescent="0.35">
      <c r="B23" s="1033" t="s">
        <v>1507</v>
      </c>
      <c r="C23" s="1034"/>
      <c r="D23" s="1034"/>
      <c r="E23" s="1034"/>
      <c r="F23" s="1034"/>
      <c r="G23" s="1034"/>
      <c r="H23" s="1034"/>
      <c r="I23" s="1034"/>
      <c r="J23" s="1034"/>
      <c r="K23" s="1034"/>
      <c r="L23" s="1035"/>
    </row>
    <row r="24" spans="2:12" ht="17.5" customHeight="1" x14ac:dyDescent="0.25">
      <c r="B24" s="1018" t="s">
        <v>1508</v>
      </c>
      <c r="C24" s="1019"/>
      <c r="D24" s="1019"/>
      <c r="E24" s="1019"/>
      <c r="F24" s="1019"/>
      <c r="G24" s="1019"/>
      <c r="H24" s="1019"/>
      <c r="I24" s="1019"/>
      <c r="J24" s="1019"/>
      <c r="K24" s="1019"/>
      <c r="L24" s="1020"/>
    </row>
    <row r="25" spans="2:12" ht="17.5" customHeight="1" x14ac:dyDescent="0.35">
      <c r="B25" s="991" t="s">
        <v>1509</v>
      </c>
      <c r="C25" s="992"/>
      <c r="D25" s="992"/>
      <c r="E25" s="992"/>
      <c r="F25" s="992"/>
      <c r="G25" s="992"/>
      <c r="H25" s="992"/>
      <c r="I25" s="992"/>
      <c r="J25" s="992"/>
      <c r="K25" s="992"/>
      <c r="L25" s="993"/>
    </row>
    <row r="26" spans="2:12" ht="17.5" customHeight="1" x14ac:dyDescent="0.35">
      <c r="B26" s="1012" t="s">
        <v>1510</v>
      </c>
      <c r="C26" s="1013"/>
      <c r="D26" s="1013"/>
      <c r="E26" s="1013"/>
      <c r="F26" s="1013"/>
      <c r="G26" s="1013"/>
      <c r="H26" s="1013"/>
      <c r="I26" s="1013"/>
      <c r="J26" s="1013"/>
      <c r="K26" s="1013"/>
      <c r="L26" s="1014"/>
    </row>
    <row r="27" spans="2:12" ht="17.5" customHeight="1" x14ac:dyDescent="0.25">
      <c r="B27" s="1015" t="s">
        <v>452</v>
      </c>
      <c r="C27" s="1016"/>
      <c r="D27" s="1016"/>
      <c r="E27" s="1016"/>
      <c r="F27" s="1016"/>
      <c r="G27" s="1016"/>
      <c r="H27" s="1016"/>
      <c r="I27" s="1016"/>
      <c r="J27" s="1016"/>
      <c r="K27" s="1016"/>
      <c r="L27" s="1017"/>
    </row>
    <row r="28" spans="2:12" ht="17.5" customHeight="1" x14ac:dyDescent="0.25">
      <c r="B28" s="1015" t="s">
        <v>543</v>
      </c>
      <c r="C28" s="1016"/>
      <c r="D28" s="1016"/>
      <c r="E28" s="1016"/>
      <c r="F28" s="1016"/>
      <c r="G28" s="1016"/>
      <c r="H28" s="1016"/>
      <c r="I28" s="1016"/>
      <c r="J28" s="1016"/>
      <c r="K28" s="1016"/>
      <c r="L28" s="1017"/>
    </row>
    <row r="29" spans="2:12" ht="17.5" customHeight="1" x14ac:dyDescent="0.25">
      <c r="B29" s="1018" t="s">
        <v>1338</v>
      </c>
      <c r="C29" s="1019"/>
      <c r="D29" s="1019"/>
      <c r="E29" s="1019"/>
      <c r="F29" s="1019"/>
      <c r="G29" s="1019"/>
      <c r="H29" s="1019"/>
      <c r="I29" s="1019"/>
      <c r="J29" s="1019"/>
      <c r="K29" s="1019"/>
      <c r="L29" s="1020"/>
    </row>
    <row r="30" spans="2:12" ht="17.5" customHeight="1" x14ac:dyDescent="0.35">
      <c r="B30" s="991" t="s">
        <v>1511</v>
      </c>
      <c r="D30" s="992"/>
      <c r="E30" s="992"/>
      <c r="F30" s="992"/>
      <c r="G30" s="992"/>
      <c r="H30" s="992"/>
      <c r="I30" s="992"/>
      <c r="J30" s="992"/>
      <c r="K30" s="992"/>
      <c r="L30" s="993"/>
    </row>
    <row r="31" spans="2:12" ht="17.5" customHeight="1" x14ac:dyDescent="0.35">
      <c r="B31" s="1012" t="s">
        <v>1343</v>
      </c>
      <c r="C31" s="1013"/>
      <c r="D31" s="1013"/>
      <c r="E31" s="1013"/>
      <c r="F31" s="1013"/>
      <c r="G31" s="1013"/>
      <c r="H31" s="1013"/>
      <c r="I31" s="1013"/>
      <c r="J31" s="1013"/>
      <c r="K31" s="1013"/>
      <c r="L31" s="1014"/>
    </row>
    <row r="32" spans="2:12" ht="17.5" customHeight="1" x14ac:dyDescent="0.25">
      <c r="B32" s="1015" t="s">
        <v>794</v>
      </c>
      <c r="C32" s="1016"/>
      <c r="D32" s="1016"/>
      <c r="E32" s="1016"/>
      <c r="F32" s="1016"/>
      <c r="G32" s="1016"/>
      <c r="H32" s="1016"/>
      <c r="I32" s="1016"/>
      <c r="J32" s="1016"/>
      <c r="K32" s="1016"/>
      <c r="L32" s="1017"/>
    </row>
    <row r="33" spans="2:12" ht="17.5" customHeight="1" x14ac:dyDescent="0.25">
      <c r="B33" s="1015" t="s">
        <v>1367</v>
      </c>
      <c r="C33" s="1016"/>
      <c r="D33" s="1016"/>
      <c r="E33" s="1016"/>
      <c r="F33" s="1016"/>
      <c r="G33" s="1016"/>
      <c r="H33" s="1016"/>
      <c r="I33" s="1016"/>
      <c r="J33" s="1016"/>
      <c r="K33" s="1016"/>
      <c r="L33" s="1017"/>
    </row>
    <row r="34" spans="2:12" ht="17.5" customHeight="1" x14ac:dyDescent="0.25">
      <c r="B34" s="1018" t="s">
        <v>838</v>
      </c>
      <c r="C34" s="1019"/>
      <c r="D34" s="1019"/>
      <c r="E34" s="1019"/>
      <c r="F34" s="1019"/>
      <c r="G34" s="1019"/>
      <c r="H34" s="1019"/>
      <c r="I34" s="1019"/>
      <c r="J34" s="1019"/>
      <c r="K34" s="1019"/>
      <c r="L34" s="1020"/>
    </row>
    <row r="35" spans="2:12" ht="17.5" customHeight="1" x14ac:dyDescent="0.35">
      <c r="B35" s="991" t="s">
        <v>1512</v>
      </c>
      <c r="C35" s="992"/>
      <c r="D35" s="992"/>
      <c r="E35" s="992"/>
      <c r="F35" s="992"/>
      <c r="G35" s="992"/>
      <c r="H35" s="992"/>
      <c r="I35" s="992"/>
      <c r="J35" s="992"/>
      <c r="K35" s="992"/>
      <c r="L35" s="993"/>
    </row>
    <row r="36" spans="2:12" ht="17.5" customHeight="1" x14ac:dyDescent="0.35">
      <c r="B36" s="1012" t="s">
        <v>1383</v>
      </c>
      <c r="C36" s="1013"/>
      <c r="D36" s="1013"/>
      <c r="E36" s="1013"/>
      <c r="F36" s="1013"/>
      <c r="G36" s="1013"/>
      <c r="H36" s="1013"/>
      <c r="I36" s="1013"/>
      <c r="J36" s="1013"/>
      <c r="K36" s="1013"/>
      <c r="L36" s="1014"/>
    </row>
    <row r="37" spans="2:12" ht="17.5" customHeight="1" x14ac:dyDescent="0.25">
      <c r="B37" s="1015" t="s">
        <v>1393</v>
      </c>
      <c r="C37" s="1016"/>
      <c r="D37" s="1016"/>
      <c r="E37" s="1016"/>
      <c r="F37" s="1016"/>
      <c r="G37" s="1016"/>
      <c r="H37" s="1016"/>
      <c r="I37" s="1016"/>
      <c r="J37" s="1016"/>
      <c r="K37" s="1016"/>
      <c r="L37" s="1017"/>
    </row>
    <row r="38" spans="2:12" ht="17.5" customHeight="1" x14ac:dyDescent="0.25">
      <c r="B38" s="1015" t="s">
        <v>1513</v>
      </c>
      <c r="C38" s="1016"/>
      <c r="D38" s="1016"/>
      <c r="E38" s="1016"/>
      <c r="F38" s="1016"/>
      <c r="G38" s="1016"/>
      <c r="H38" s="1016"/>
      <c r="I38" s="1016"/>
      <c r="J38" s="1016"/>
      <c r="K38" s="1016"/>
      <c r="L38" s="1017"/>
    </row>
    <row r="39" spans="2:12" ht="17.5" customHeight="1" x14ac:dyDescent="0.25">
      <c r="B39" s="1015" t="s">
        <v>1514</v>
      </c>
      <c r="C39" s="1016"/>
      <c r="D39" s="1016"/>
      <c r="E39" s="1016"/>
      <c r="F39" s="1016"/>
      <c r="G39" s="1016"/>
      <c r="H39" s="1016"/>
      <c r="I39" s="1016"/>
      <c r="J39" s="1016"/>
      <c r="K39" s="1016"/>
      <c r="L39" s="1017"/>
    </row>
    <row r="40" spans="2:12" ht="17.5" customHeight="1" x14ac:dyDescent="0.25">
      <c r="B40" s="1015" t="s">
        <v>1472</v>
      </c>
      <c r="C40" s="1016"/>
      <c r="D40" s="1016"/>
      <c r="E40" s="1016"/>
      <c r="F40" s="1016"/>
      <c r="G40" s="1016"/>
      <c r="H40" s="1016"/>
      <c r="I40" s="1016"/>
      <c r="J40" s="1016"/>
      <c r="K40" s="1016"/>
      <c r="L40" s="1017"/>
    </row>
    <row r="41" spans="2:12" ht="17.5" customHeight="1" x14ac:dyDescent="0.25">
      <c r="B41" s="1015" t="s">
        <v>1515</v>
      </c>
      <c r="C41" s="1016"/>
      <c r="D41" s="1016"/>
      <c r="E41" s="1016"/>
      <c r="F41" s="1016"/>
      <c r="G41" s="1016"/>
      <c r="H41" s="1016"/>
      <c r="I41" s="1016"/>
      <c r="J41" s="1016"/>
      <c r="K41" s="1016"/>
      <c r="L41" s="1017"/>
    </row>
    <row r="42" spans="2:12" ht="17.5" customHeight="1" x14ac:dyDescent="0.25">
      <c r="B42" s="1015" t="s">
        <v>1516</v>
      </c>
      <c r="C42" s="1016"/>
      <c r="D42" s="1016"/>
      <c r="E42" s="1016"/>
      <c r="F42" s="1016"/>
      <c r="G42" s="1016"/>
      <c r="H42" s="1016"/>
      <c r="I42" s="1016"/>
      <c r="J42" s="1016"/>
      <c r="K42" s="1016"/>
      <c r="L42" s="1017"/>
    </row>
    <row r="43" spans="2:12" ht="17.5" customHeight="1" x14ac:dyDescent="0.25">
      <c r="B43" s="1015" t="s">
        <v>1517</v>
      </c>
      <c r="C43" s="1016"/>
      <c r="D43" s="1016"/>
      <c r="E43" s="1016"/>
      <c r="F43" s="1016"/>
      <c r="G43" s="1016"/>
      <c r="H43" s="1016"/>
      <c r="I43" s="1016"/>
      <c r="J43" s="1016"/>
      <c r="K43" s="1016"/>
      <c r="L43" s="1017"/>
    </row>
    <row r="44" spans="2:12" ht="17.5" customHeight="1" x14ac:dyDescent="0.25">
      <c r="B44" s="1015" t="s">
        <v>1518</v>
      </c>
      <c r="C44" s="1016"/>
      <c r="D44" s="1016"/>
      <c r="E44" s="1016"/>
      <c r="F44" s="1016"/>
      <c r="G44" s="1016"/>
      <c r="H44" s="1016"/>
      <c r="I44" s="1016"/>
      <c r="J44" s="1016"/>
      <c r="K44" s="1016"/>
      <c r="L44" s="1017"/>
    </row>
    <row r="45" spans="2:12" ht="17.5" customHeight="1" x14ac:dyDescent="0.25">
      <c r="B45" s="1015" t="s">
        <v>1519</v>
      </c>
      <c r="C45" s="1016"/>
      <c r="D45" s="1016"/>
      <c r="E45" s="1016"/>
      <c r="F45" s="1016"/>
      <c r="G45" s="1016"/>
      <c r="H45" s="1016"/>
      <c r="I45" s="1016"/>
      <c r="J45" s="1016"/>
      <c r="K45" s="1016"/>
      <c r="L45" s="1017"/>
    </row>
    <row r="46" spans="2:12" ht="17.5" customHeight="1" x14ac:dyDescent="0.25">
      <c r="B46" s="1015" t="s">
        <v>1520</v>
      </c>
      <c r="C46" s="1016"/>
      <c r="D46" s="1016"/>
      <c r="E46" s="1016"/>
      <c r="F46" s="1016"/>
      <c r="G46" s="1016"/>
      <c r="H46" s="1016"/>
      <c r="I46" s="1016"/>
      <c r="J46" s="1016"/>
      <c r="K46" s="1016"/>
      <c r="L46" s="1017"/>
    </row>
    <row r="47" spans="2:12" ht="17.5" customHeight="1" x14ac:dyDescent="0.25">
      <c r="B47" s="1015" t="s">
        <v>1521</v>
      </c>
      <c r="C47" s="1016"/>
      <c r="D47" s="1016"/>
      <c r="E47" s="1016"/>
      <c r="F47" s="1016"/>
      <c r="G47" s="1016"/>
      <c r="H47" s="1016"/>
      <c r="I47" s="1016"/>
      <c r="J47" s="1016"/>
      <c r="K47" s="1016"/>
      <c r="L47" s="1017"/>
    </row>
    <row r="48" spans="2:12" ht="17.5" customHeight="1" x14ac:dyDescent="0.25">
      <c r="B48" s="1015" t="s">
        <v>1522</v>
      </c>
      <c r="C48" s="1016"/>
      <c r="D48" s="1016"/>
      <c r="E48" s="1016"/>
      <c r="F48" s="1016"/>
      <c r="G48" s="1016"/>
      <c r="H48" s="1016"/>
      <c r="I48" s="1016"/>
      <c r="J48" s="1016"/>
      <c r="K48" s="1016"/>
      <c r="L48" s="1017"/>
    </row>
    <row r="49" spans="2:12" ht="17.5" customHeight="1" x14ac:dyDescent="0.25">
      <c r="B49" s="1018" t="s">
        <v>1523</v>
      </c>
      <c r="C49" s="1019"/>
      <c r="D49" s="1019"/>
      <c r="E49" s="1019"/>
      <c r="F49" s="1019"/>
      <c r="G49" s="1019"/>
      <c r="H49" s="1019"/>
      <c r="I49" s="1019"/>
      <c r="J49" s="1019"/>
      <c r="K49" s="1019"/>
      <c r="L49" s="1020"/>
    </row>
    <row r="50" spans="2:12" ht="17.5" customHeight="1" x14ac:dyDescent="0.35">
      <c r="B50" s="991" t="s">
        <v>1524</v>
      </c>
      <c r="C50" s="992"/>
      <c r="D50" s="992"/>
      <c r="E50" s="992"/>
      <c r="F50" s="992"/>
      <c r="G50" s="992"/>
      <c r="H50" s="992"/>
      <c r="I50" s="992"/>
      <c r="J50" s="992"/>
      <c r="K50" s="992"/>
      <c r="L50" s="993"/>
    </row>
    <row r="51" spans="2:12" ht="17.5" customHeight="1" x14ac:dyDescent="0.35">
      <c r="B51" s="1012" t="s">
        <v>1525</v>
      </c>
      <c r="C51" s="1013"/>
      <c r="D51" s="1013"/>
      <c r="E51" s="1013"/>
      <c r="F51" s="1013"/>
      <c r="G51" s="1013"/>
      <c r="H51" s="1013"/>
      <c r="I51" s="1013"/>
      <c r="J51" s="1013"/>
      <c r="K51" s="1013"/>
      <c r="L51" s="1014"/>
    </row>
    <row r="52" spans="2:12" ht="17.5" customHeight="1" x14ac:dyDescent="0.25">
      <c r="B52" s="1018" t="s">
        <v>1526</v>
      </c>
      <c r="C52" s="1019"/>
      <c r="D52" s="1019"/>
      <c r="E52" s="1019"/>
      <c r="F52" s="1019"/>
      <c r="G52" s="1019"/>
      <c r="H52" s="1019"/>
      <c r="I52" s="1019"/>
      <c r="J52" s="1019"/>
      <c r="K52" s="1019"/>
      <c r="L52" s="1020"/>
    </row>
    <row r="53" spans="2:12" ht="17.5" customHeight="1" x14ac:dyDescent="0.35">
      <c r="B53" s="991" t="s">
        <v>1527</v>
      </c>
      <c r="C53" s="992"/>
      <c r="D53" s="992"/>
      <c r="E53" s="992"/>
      <c r="F53" s="992"/>
      <c r="G53" s="992"/>
      <c r="H53" s="992"/>
      <c r="I53" s="992"/>
      <c r="J53" s="992"/>
      <c r="K53" s="992"/>
      <c r="L53" s="993"/>
    </row>
    <row r="54" spans="2:12" ht="17.5" customHeight="1" x14ac:dyDescent="0.35">
      <c r="B54" s="1012" t="s">
        <v>1528</v>
      </c>
      <c r="C54" s="1013"/>
      <c r="D54" s="1013"/>
      <c r="E54" s="1013"/>
      <c r="F54" s="1013"/>
      <c r="G54" s="1013"/>
      <c r="H54" s="1013"/>
      <c r="I54" s="1013"/>
      <c r="J54" s="1013"/>
      <c r="K54" s="1013"/>
      <c r="L54" s="1014"/>
    </row>
    <row r="55" spans="2:12" ht="17.5" customHeight="1" x14ac:dyDescent="0.25">
      <c r="B55" s="1015" t="s">
        <v>1529</v>
      </c>
      <c r="C55" s="1016"/>
      <c r="D55" s="1016"/>
      <c r="E55" s="1016"/>
      <c r="F55" s="1016"/>
      <c r="G55" s="1016"/>
      <c r="H55" s="1016"/>
      <c r="I55" s="1016"/>
      <c r="J55" s="1016"/>
      <c r="K55" s="1016"/>
      <c r="L55" s="1017"/>
    </row>
    <row r="56" spans="2:12" ht="17.5" customHeight="1" x14ac:dyDescent="0.25">
      <c r="B56" s="1018" t="s">
        <v>1530</v>
      </c>
      <c r="C56" s="1019"/>
      <c r="D56" s="1019"/>
      <c r="E56" s="1019"/>
      <c r="F56" s="1019"/>
      <c r="G56" s="1019"/>
      <c r="H56" s="1019"/>
      <c r="I56" s="1019"/>
      <c r="J56" s="1019"/>
      <c r="K56" s="1019"/>
      <c r="L56" s="1020"/>
    </row>
    <row r="57" spans="2:12" ht="17.5" customHeight="1" x14ac:dyDescent="0.35">
      <c r="B57" s="991" t="s">
        <v>1531</v>
      </c>
      <c r="C57" s="992"/>
      <c r="D57" s="992"/>
      <c r="E57" s="992"/>
      <c r="F57" s="992"/>
      <c r="G57" s="992"/>
      <c r="H57" s="992"/>
      <c r="I57" s="992"/>
      <c r="J57" s="992"/>
      <c r="K57" s="992"/>
      <c r="L57" s="993"/>
    </row>
    <row r="58" spans="2:12" ht="17.5" customHeight="1" x14ac:dyDescent="0.35">
      <c r="B58" s="1012" t="s">
        <v>1532</v>
      </c>
      <c r="C58" s="1013"/>
      <c r="D58" s="1013"/>
      <c r="E58" s="1013"/>
      <c r="F58" s="1013"/>
      <c r="G58" s="1013"/>
      <c r="H58" s="1013"/>
      <c r="I58" s="1013"/>
      <c r="J58" s="1013"/>
      <c r="K58" s="1013"/>
      <c r="L58" s="1014"/>
    </row>
    <row r="59" spans="2:12" ht="17.5" customHeight="1" x14ac:dyDescent="0.25">
      <c r="B59" s="1015" t="s">
        <v>1533</v>
      </c>
      <c r="C59" s="1016"/>
      <c r="D59" s="1016"/>
      <c r="E59" s="1016"/>
      <c r="F59" s="1016"/>
      <c r="G59" s="1016"/>
      <c r="H59" s="1016"/>
      <c r="I59" s="1016"/>
      <c r="J59" s="1016"/>
      <c r="K59" s="1016"/>
      <c r="L59" s="1017"/>
    </row>
    <row r="60" spans="2:12" ht="17.5" customHeight="1" x14ac:dyDescent="0.25">
      <c r="B60" s="1015" t="s">
        <v>1534</v>
      </c>
      <c r="C60" s="1016"/>
      <c r="D60" s="1016"/>
      <c r="E60" s="1016"/>
      <c r="F60" s="1016"/>
      <c r="G60" s="1016"/>
      <c r="H60" s="1016"/>
      <c r="I60" s="1016"/>
      <c r="J60" s="1016"/>
      <c r="K60" s="1016"/>
      <c r="L60" s="1017"/>
    </row>
    <row r="61" spans="2:12" ht="17.5" customHeight="1" x14ac:dyDescent="0.25">
      <c r="B61" s="1015" t="s">
        <v>1535</v>
      </c>
      <c r="C61" s="1016"/>
      <c r="D61" s="1016"/>
      <c r="E61" s="1016"/>
      <c r="F61" s="1016"/>
      <c r="G61" s="1016"/>
      <c r="H61" s="1016"/>
      <c r="I61" s="1016"/>
      <c r="J61" s="1016"/>
      <c r="K61" s="1016"/>
      <c r="L61" s="1017"/>
    </row>
    <row r="62" spans="2:12" ht="17.5" customHeight="1" x14ac:dyDescent="0.25">
      <c r="B62" s="1015" t="s">
        <v>1536</v>
      </c>
      <c r="C62" s="1016"/>
      <c r="D62" s="1016"/>
      <c r="E62" s="1016"/>
      <c r="F62" s="1016"/>
      <c r="G62" s="1016"/>
      <c r="H62" s="1016"/>
      <c r="I62" s="1016"/>
      <c r="J62" s="1016"/>
      <c r="K62" s="1016"/>
      <c r="L62" s="1017"/>
    </row>
    <row r="63" spans="2:12" ht="17.5" customHeight="1" x14ac:dyDescent="0.25">
      <c r="B63" s="1015" t="s">
        <v>1537</v>
      </c>
      <c r="C63" s="1016"/>
      <c r="D63" s="1016"/>
      <c r="E63" s="1016"/>
      <c r="F63" s="1016"/>
      <c r="G63" s="1016"/>
      <c r="H63" s="1016"/>
      <c r="I63" s="1016"/>
      <c r="J63" s="1016"/>
      <c r="K63" s="1016"/>
      <c r="L63" s="1017"/>
    </row>
    <row r="64" spans="2:12" ht="17.5" customHeight="1" x14ac:dyDescent="0.25">
      <c r="B64" s="1015" t="s">
        <v>1538</v>
      </c>
      <c r="C64" s="1016"/>
      <c r="D64" s="1016"/>
      <c r="E64" s="1016"/>
      <c r="F64" s="1016"/>
      <c r="G64" s="1016"/>
      <c r="H64" s="1016"/>
      <c r="I64" s="1016"/>
      <c r="J64" s="1016"/>
      <c r="K64" s="1016"/>
      <c r="L64" s="1017"/>
    </row>
    <row r="65" spans="2:12" ht="17.5" customHeight="1" x14ac:dyDescent="0.25">
      <c r="B65" s="1018" t="s">
        <v>1539</v>
      </c>
      <c r="C65" s="1019"/>
      <c r="D65" s="1019"/>
      <c r="E65" s="1019"/>
      <c r="F65" s="1019"/>
      <c r="G65" s="1019"/>
      <c r="H65" s="1019"/>
      <c r="I65" s="1019"/>
      <c r="J65" s="1019"/>
      <c r="K65" s="1019"/>
      <c r="L65" s="1020"/>
    </row>
    <row r="66" spans="2:12" ht="17.5" customHeight="1" x14ac:dyDescent="0.35">
      <c r="B66" s="991" t="s">
        <v>1540</v>
      </c>
      <c r="C66" s="997"/>
      <c r="D66" s="997"/>
      <c r="E66" s="997"/>
      <c r="F66" s="997"/>
      <c r="G66" s="997"/>
      <c r="H66" s="997"/>
      <c r="I66" s="997"/>
      <c r="J66" s="997"/>
      <c r="K66" s="997"/>
      <c r="L66" s="998"/>
    </row>
    <row r="67" spans="2:12" ht="17.5" customHeight="1" x14ac:dyDescent="0.35">
      <c r="B67" s="1030" t="s">
        <v>1541</v>
      </c>
      <c r="C67" s="1031"/>
      <c r="D67" s="1031"/>
      <c r="E67" s="1031"/>
      <c r="F67" s="1031"/>
      <c r="G67" s="1031"/>
      <c r="H67" s="1031"/>
      <c r="I67" s="1031"/>
      <c r="J67" s="1031"/>
      <c r="K67" s="1031"/>
      <c r="L67" s="1032"/>
    </row>
    <row r="68" spans="2:12" ht="17.5" customHeight="1" x14ac:dyDescent="0.35">
      <c r="B68" s="991" t="s">
        <v>1542</v>
      </c>
      <c r="C68" s="994"/>
      <c r="D68" s="994"/>
      <c r="E68" s="994"/>
      <c r="F68" s="994"/>
      <c r="G68" s="994"/>
      <c r="H68" s="994"/>
      <c r="I68" s="994"/>
      <c r="J68" s="994"/>
      <c r="K68" s="994"/>
      <c r="L68" s="995"/>
    </row>
    <row r="69" spans="2:12" ht="17.5" customHeight="1" x14ac:dyDescent="0.35">
      <c r="B69" s="1012" t="s">
        <v>1543</v>
      </c>
      <c r="C69" s="1013"/>
      <c r="D69" s="1013"/>
      <c r="E69" s="1013"/>
      <c r="F69" s="1013"/>
      <c r="G69" s="1013"/>
      <c r="H69" s="1013"/>
      <c r="I69" s="1013"/>
      <c r="J69" s="1013"/>
      <c r="K69" s="1013"/>
      <c r="L69" s="1014"/>
    </row>
    <row r="70" spans="2:12" ht="17.5" customHeight="1" x14ac:dyDescent="0.25">
      <c r="B70" s="1015" t="s">
        <v>1544</v>
      </c>
      <c r="C70" s="1016"/>
      <c r="D70" s="1016"/>
      <c r="E70" s="1016"/>
      <c r="F70" s="1016"/>
      <c r="G70" s="1016"/>
      <c r="H70" s="1016"/>
      <c r="I70" s="1016"/>
      <c r="J70" s="1016"/>
      <c r="K70" s="1016"/>
      <c r="L70" s="1017"/>
    </row>
    <row r="71" spans="2:12" ht="17.5" customHeight="1" x14ac:dyDescent="0.25">
      <c r="B71" s="1015" t="s">
        <v>1545</v>
      </c>
      <c r="C71" s="1016"/>
      <c r="D71" s="1016"/>
      <c r="E71" s="1016"/>
      <c r="F71" s="1016"/>
      <c r="G71" s="1016"/>
      <c r="H71" s="1016"/>
      <c r="I71" s="1016"/>
      <c r="J71" s="1016"/>
      <c r="K71" s="1016"/>
      <c r="L71" s="1017"/>
    </row>
    <row r="72" spans="2:12" ht="17.5" customHeight="1" x14ac:dyDescent="0.25">
      <c r="B72" s="1015" t="s">
        <v>1546</v>
      </c>
      <c r="C72" s="1016"/>
      <c r="D72" s="1016"/>
      <c r="E72" s="1016"/>
      <c r="F72" s="1016"/>
      <c r="G72" s="1016"/>
      <c r="H72" s="1016"/>
      <c r="I72" s="1016"/>
      <c r="J72" s="1016"/>
      <c r="K72" s="1016"/>
      <c r="L72" s="1017"/>
    </row>
    <row r="73" spans="2:12" ht="17.5" customHeight="1" x14ac:dyDescent="0.25">
      <c r="B73" s="1027" t="s">
        <v>1547</v>
      </c>
      <c r="C73" s="1028"/>
      <c r="D73" s="1028"/>
      <c r="E73" s="1028"/>
      <c r="F73" s="1028"/>
      <c r="G73" s="1028"/>
      <c r="H73" s="1028"/>
      <c r="I73" s="1028"/>
      <c r="J73" s="1028"/>
      <c r="K73" s="1028"/>
      <c r="L73" s="1029"/>
    </row>
    <row r="74" spans="2:12" ht="17.5" customHeight="1" x14ac:dyDescent="0.25">
      <c r="B74" s="1015" t="s">
        <v>1548</v>
      </c>
      <c r="C74" s="1016"/>
      <c r="D74" s="1016"/>
      <c r="E74" s="1016"/>
      <c r="F74" s="1016"/>
      <c r="G74" s="1016"/>
      <c r="H74" s="1016"/>
      <c r="I74" s="1016"/>
      <c r="J74" s="1016"/>
      <c r="K74" s="1016"/>
      <c r="L74" s="1017"/>
    </row>
    <row r="75" spans="2:12" ht="17.5" customHeight="1" x14ac:dyDescent="0.25">
      <c r="B75" s="1015" t="s">
        <v>1549</v>
      </c>
      <c r="C75" s="1016"/>
      <c r="D75" s="1016"/>
      <c r="E75" s="1016"/>
      <c r="F75" s="1016"/>
      <c r="G75" s="1016"/>
      <c r="H75" s="1016"/>
      <c r="I75" s="1016"/>
      <c r="J75" s="1016"/>
      <c r="K75" s="1016"/>
      <c r="L75" s="1017"/>
    </row>
    <row r="76" spans="2:12" ht="17.5" customHeight="1" x14ac:dyDescent="0.25">
      <c r="B76" s="1015" t="s">
        <v>1550</v>
      </c>
      <c r="C76" s="1016"/>
      <c r="D76" s="1016"/>
      <c r="E76" s="1016"/>
      <c r="F76" s="1016"/>
      <c r="G76" s="1016"/>
      <c r="H76" s="1016"/>
      <c r="I76" s="1016"/>
      <c r="J76" s="1016"/>
      <c r="K76" s="1016"/>
      <c r="L76" s="1017"/>
    </row>
    <row r="77" spans="2:12" ht="17.5" customHeight="1" x14ac:dyDescent="0.25">
      <c r="B77" s="1018" t="s">
        <v>1551</v>
      </c>
      <c r="C77" s="1019"/>
      <c r="D77" s="1019"/>
      <c r="E77" s="1019"/>
      <c r="F77" s="1019"/>
      <c r="G77" s="1019"/>
      <c r="H77" s="1019"/>
      <c r="I77" s="1019"/>
      <c r="J77" s="1019"/>
      <c r="K77" s="1019"/>
      <c r="L77" s="1020"/>
    </row>
    <row r="78" spans="2:12" ht="17.5" customHeight="1" x14ac:dyDescent="0.35">
      <c r="B78" s="991" t="s">
        <v>1552</v>
      </c>
      <c r="C78" s="992"/>
      <c r="D78" s="992"/>
      <c r="E78" s="992"/>
      <c r="F78" s="992"/>
      <c r="G78" s="992"/>
      <c r="H78" s="992"/>
      <c r="I78" s="992"/>
      <c r="J78" s="992"/>
      <c r="K78" s="992"/>
      <c r="L78" s="993"/>
    </row>
    <row r="79" spans="2:12" ht="17.5" customHeight="1" x14ac:dyDescent="0.35">
      <c r="B79" s="1012" t="s">
        <v>1553</v>
      </c>
      <c r="C79" s="1013"/>
      <c r="D79" s="1013"/>
      <c r="E79" s="1013"/>
      <c r="F79" s="1013"/>
      <c r="G79" s="1013"/>
      <c r="H79" s="1013"/>
      <c r="I79" s="1013"/>
      <c r="J79" s="1013"/>
      <c r="K79" s="1013"/>
      <c r="L79" s="1014"/>
    </row>
    <row r="80" spans="2:12" ht="17.5" customHeight="1" x14ac:dyDescent="0.25">
      <c r="B80" s="1015" t="s">
        <v>1554</v>
      </c>
      <c r="C80" s="1016"/>
      <c r="D80" s="1016"/>
      <c r="E80" s="1016"/>
      <c r="F80" s="1016"/>
      <c r="G80" s="1016"/>
      <c r="H80" s="1016"/>
      <c r="I80" s="1016"/>
      <c r="J80" s="1016"/>
      <c r="K80" s="1016"/>
      <c r="L80" s="1017"/>
    </row>
    <row r="81" spans="2:12" ht="17.5" customHeight="1" x14ac:dyDescent="0.25">
      <c r="B81" s="1015" t="s">
        <v>1555</v>
      </c>
      <c r="C81" s="1016"/>
      <c r="D81" s="1016"/>
      <c r="E81" s="1016"/>
      <c r="F81" s="1016"/>
      <c r="G81" s="1016"/>
      <c r="H81" s="1016"/>
      <c r="I81" s="1016"/>
      <c r="J81" s="1016"/>
      <c r="K81" s="1016"/>
      <c r="L81" s="1017"/>
    </row>
    <row r="82" spans="2:12" ht="17.5" customHeight="1" x14ac:dyDescent="0.25">
      <c r="B82" s="1015" t="s">
        <v>1556</v>
      </c>
      <c r="C82" s="1016"/>
      <c r="D82" s="1016"/>
      <c r="E82" s="1016"/>
      <c r="F82" s="1016"/>
      <c r="G82" s="1016"/>
      <c r="H82" s="1016"/>
      <c r="I82" s="1016"/>
      <c r="J82" s="1016"/>
      <c r="K82" s="1016"/>
      <c r="L82" s="1017"/>
    </row>
    <row r="83" spans="2:12" ht="17.5" customHeight="1" x14ac:dyDescent="0.25">
      <c r="B83" s="1015" t="s">
        <v>1557</v>
      </c>
      <c r="C83" s="1016"/>
      <c r="D83" s="1016"/>
      <c r="E83" s="1016"/>
      <c r="F83" s="1016"/>
      <c r="G83" s="1016"/>
      <c r="H83" s="1016"/>
      <c r="I83" s="1016"/>
      <c r="J83" s="1016"/>
      <c r="K83" s="1016"/>
      <c r="L83" s="1017"/>
    </row>
    <row r="84" spans="2:12" ht="17.5" customHeight="1" x14ac:dyDescent="0.25">
      <c r="B84" s="1018" t="s">
        <v>1558</v>
      </c>
      <c r="C84" s="1019"/>
      <c r="D84" s="1019"/>
      <c r="E84" s="1019"/>
      <c r="F84" s="1019"/>
      <c r="G84" s="1019"/>
      <c r="H84" s="1019"/>
      <c r="I84" s="1019"/>
      <c r="J84" s="1019"/>
      <c r="K84" s="1019"/>
      <c r="L84" s="1020"/>
    </row>
    <row r="85" spans="2:12" ht="17.5" customHeight="1" x14ac:dyDescent="0.35">
      <c r="B85" s="991" t="s">
        <v>1559</v>
      </c>
      <c r="C85" s="992"/>
      <c r="D85" s="992"/>
      <c r="E85" s="992"/>
      <c r="F85" s="992"/>
      <c r="G85" s="992"/>
      <c r="H85" s="992"/>
      <c r="I85" s="992"/>
      <c r="J85" s="992"/>
      <c r="K85" s="992"/>
      <c r="L85" s="993"/>
    </row>
    <row r="86" spans="2:12" ht="17.5" customHeight="1" x14ac:dyDescent="0.35">
      <c r="B86" s="1012" t="s">
        <v>1417</v>
      </c>
      <c r="C86" s="1013"/>
      <c r="D86" s="1013"/>
      <c r="E86" s="1013"/>
      <c r="F86" s="1013"/>
      <c r="G86" s="1013"/>
      <c r="H86" s="1013"/>
      <c r="I86" s="1013"/>
      <c r="J86" s="1013"/>
      <c r="K86" s="1013"/>
      <c r="L86" s="1014"/>
    </row>
    <row r="87" spans="2:12" ht="17.5" customHeight="1" x14ac:dyDescent="0.25">
      <c r="B87" s="1015" t="s">
        <v>1560</v>
      </c>
      <c r="C87" s="1016"/>
      <c r="D87" s="1016"/>
      <c r="E87" s="1016"/>
      <c r="F87" s="1016"/>
      <c r="G87" s="1016"/>
      <c r="H87" s="1016"/>
      <c r="I87" s="1016"/>
      <c r="J87" s="1016"/>
      <c r="K87" s="1016"/>
      <c r="L87" s="1017"/>
    </row>
    <row r="88" spans="2:12" ht="17.5" customHeight="1" x14ac:dyDescent="0.25">
      <c r="B88" s="1015" t="s">
        <v>1561</v>
      </c>
      <c r="C88" s="1016"/>
      <c r="D88" s="1016"/>
      <c r="E88" s="1016"/>
      <c r="F88" s="1016"/>
      <c r="G88" s="1016"/>
      <c r="H88" s="1016"/>
      <c r="I88" s="1016"/>
      <c r="J88" s="1016"/>
      <c r="K88" s="1016"/>
      <c r="L88" s="1017"/>
    </row>
    <row r="89" spans="2:12" ht="17.5" customHeight="1" x14ac:dyDescent="0.25">
      <c r="B89" s="1015" t="s">
        <v>1562</v>
      </c>
      <c r="C89" s="1016"/>
      <c r="D89" s="1016"/>
      <c r="E89" s="1016"/>
      <c r="F89" s="1016"/>
      <c r="G89" s="1016"/>
      <c r="H89" s="1016"/>
      <c r="I89" s="1016"/>
      <c r="J89" s="1016"/>
      <c r="K89" s="1016"/>
      <c r="L89" s="1017"/>
    </row>
    <row r="90" spans="2:12" ht="17.5" customHeight="1" x14ac:dyDescent="0.25">
      <c r="B90" s="1015" t="s">
        <v>1563</v>
      </c>
      <c r="C90" s="1016"/>
      <c r="D90" s="1016"/>
      <c r="E90" s="1016"/>
      <c r="F90" s="1016"/>
      <c r="G90" s="1016"/>
      <c r="H90" s="1016"/>
      <c r="I90" s="1016"/>
      <c r="J90" s="1016"/>
      <c r="K90" s="1016"/>
      <c r="L90" s="1017"/>
    </row>
    <row r="91" spans="2:12" ht="17.5" customHeight="1" x14ac:dyDescent="0.25">
      <c r="B91" s="1015" t="s">
        <v>1564</v>
      </c>
      <c r="C91" s="1016"/>
      <c r="D91" s="1016"/>
      <c r="E91" s="1016"/>
      <c r="F91" s="1016"/>
      <c r="G91" s="1016"/>
      <c r="H91" s="1016"/>
      <c r="I91" s="1016"/>
      <c r="J91" s="1016"/>
      <c r="K91" s="1016"/>
      <c r="L91" s="1017"/>
    </row>
    <row r="92" spans="2:12" ht="17.5" customHeight="1" x14ac:dyDescent="0.25">
      <c r="B92" s="1018" t="s">
        <v>1565</v>
      </c>
      <c r="C92" s="1019"/>
      <c r="D92" s="1019"/>
      <c r="E92" s="1019"/>
      <c r="F92" s="1019"/>
      <c r="G92" s="1019"/>
      <c r="H92" s="1019"/>
      <c r="I92" s="1019"/>
      <c r="J92" s="1019"/>
      <c r="K92" s="1019"/>
      <c r="L92" s="1020"/>
    </row>
    <row r="93" spans="2:12" ht="17.5" customHeight="1" x14ac:dyDescent="0.35">
      <c r="B93" s="991" t="s">
        <v>294</v>
      </c>
      <c r="C93" s="992"/>
      <c r="D93" s="992"/>
      <c r="E93" s="992"/>
      <c r="F93" s="992"/>
      <c r="G93" s="992"/>
      <c r="H93" s="992"/>
      <c r="I93" s="992"/>
      <c r="J93" s="992"/>
      <c r="K93" s="992"/>
      <c r="L93" s="993"/>
    </row>
    <row r="94" spans="2:12" ht="17.5" customHeight="1" x14ac:dyDescent="0.35">
      <c r="B94" s="1012" t="s">
        <v>1430</v>
      </c>
      <c r="C94" s="1013"/>
      <c r="D94" s="1013"/>
      <c r="E94" s="1013"/>
      <c r="F94" s="1013"/>
      <c r="G94" s="1013"/>
      <c r="H94" s="1013"/>
      <c r="I94" s="1013"/>
      <c r="J94" s="1013"/>
      <c r="K94" s="1013"/>
      <c r="L94" s="1014"/>
    </row>
    <row r="95" spans="2:12" ht="17.5" customHeight="1" x14ac:dyDescent="0.35">
      <c r="B95" s="1024" t="s">
        <v>1842</v>
      </c>
      <c r="C95" s="1025"/>
      <c r="D95" s="1025"/>
      <c r="E95" s="1025"/>
      <c r="F95" s="1025"/>
      <c r="G95" s="1025"/>
      <c r="H95" s="1025"/>
      <c r="I95" s="1025"/>
      <c r="J95" s="1025"/>
      <c r="K95" s="1025"/>
      <c r="L95" s="1026"/>
    </row>
    <row r="96" spans="2:12" ht="17.5" customHeight="1" x14ac:dyDescent="0.25">
      <c r="B96" s="1021" t="s">
        <v>1840</v>
      </c>
      <c r="C96" s="1022"/>
      <c r="D96" s="1022"/>
      <c r="E96" s="1022"/>
      <c r="F96" s="1022"/>
      <c r="G96" s="1022"/>
      <c r="H96" s="1022"/>
      <c r="I96" s="1022"/>
      <c r="J96" s="1022"/>
      <c r="K96" s="1022"/>
      <c r="L96" s="1023"/>
    </row>
    <row r="97" spans="2:12" ht="17.5" customHeight="1" x14ac:dyDescent="0.35">
      <c r="B97" s="991" t="s">
        <v>1566</v>
      </c>
      <c r="C97" s="992"/>
      <c r="D97" s="992"/>
      <c r="E97" s="992"/>
      <c r="F97" s="992"/>
      <c r="G97" s="992"/>
      <c r="H97" s="992"/>
      <c r="I97" s="992"/>
      <c r="J97" s="992"/>
      <c r="K97" s="992"/>
      <c r="L97" s="993"/>
    </row>
    <row r="98" spans="2:12" ht="17.5" customHeight="1" x14ac:dyDescent="0.35">
      <c r="B98" s="1012" t="s">
        <v>913</v>
      </c>
      <c r="C98" s="1013"/>
      <c r="D98" s="1013"/>
      <c r="E98" s="1013"/>
      <c r="F98" s="1013"/>
      <c r="G98" s="1013"/>
      <c r="H98" s="1013"/>
      <c r="I98" s="1013"/>
      <c r="J98" s="1013"/>
      <c r="K98" s="1013"/>
      <c r="L98" s="1014"/>
    </row>
    <row r="99" spans="2:12" ht="17.5" customHeight="1" x14ac:dyDescent="0.25">
      <c r="B99" s="1015" t="s">
        <v>731</v>
      </c>
      <c r="C99" s="1016"/>
      <c r="D99" s="1016"/>
      <c r="E99" s="1016"/>
      <c r="F99" s="1016"/>
      <c r="G99" s="1016"/>
      <c r="H99" s="1016"/>
      <c r="I99" s="1016"/>
      <c r="J99" s="1016"/>
      <c r="K99" s="1016"/>
      <c r="L99" s="1017"/>
    </row>
    <row r="100" spans="2:12" ht="17.5" customHeight="1" x14ac:dyDescent="0.25">
      <c r="B100" s="1015" t="s">
        <v>777</v>
      </c>
      <c r="C100" s="1016"/>
      <c r="D100" s="1016"/>
      <c r="E100" s="1016"/>
      <c r="F100" s="1016"/>
      <c r="G100" s="1016"/>
      <c r="H100" s="1016"/>
      <c r="I100" s="1016"/>
      <c r="J100" s="1016"/>
      <c r="K100" s="1016"/>
      <c r="L100" s="1017"/>
    </row>
    <row r="101" spans="2:12" ht="17.5" customHeight="1" x14ac:dyDescent="0.25">
      <c r="B101" s="1015" t="s">
        <v>1567</v>
      </c>
      <c r="C101" s="1016"/>
      <c r="D101" s="1016"/>
      <c r="E101" s="1016"/>
      <c r="F101" s="1016"/>
      <c r="G101" s="1016"/>
      <c r="H101" s="1016"/>
      <c r="I101" s="1016"/>
      <c r="J101" s="1016"/>
      <c r="K101" s="1016"/>
      <c r="L101" s="1017"/>
    </row>
    <row r="102" spans="2:12" ht="17.5" customHeight="1" x14ac:dyDescent="0.25">
      <c r="B102" s="1015" t="s">
        <v>1568</v>
      </c>
      <c r="C102" s="1016"/>
      <c r="D102" s="1016"/>
      <c r="E102" s="1016"/>
      <c r="F102" s="1016"/>
      <c r="G102" s="1016"/>
      <c r="H102" s="1016"/>
      <c r="I102" s="1016"/>
      <c r="J102" s="1016"/>
      <c r="K102" s="1016"/>
      <c r="L102" s="1017"/>
    </row>
    <row r="103" spans="2:12" ht="17.5" customHeight="1" x14ac:dyDescent="0.25">
      <c r="B103" s="1018" t="s">
        <v>757</v>
      </c>
      <c r="C103" s="1019"/>
      <c r="D103" s="1019"/>
      <c r="E103" s="1019"/>
      <c r="F103" s="1019"/>
      <c r="G103" s="1019"/>
      <c r="H103" s="1019"/>
      <c r="I103" s="1019"/>
      <c r="J103" s="1019"/>
      <c r="K103" s="1019"/>
      <c r="L103" s="1020"/>
    </row>
    <row r="104" spans="2:12" ht="17.5" customHeight="1" x14ac:dyDescent="0.35">
      <c r="B104" s="991" t="s">
        <v>1569</v>
      </c>
      <c r="C104" s="992"/>
      <c r="D104" s="992"/>
      <c r="E104" s="992"/>
      <c r="F104" s="992"/>
      <c r="G104" s="992"/>
      <c r="H104" s="992"/>
      <c r="I104" s="992"/>
      <c r="J104" s="992"/>
      <c r="K104" s="992"/>
      <c r="L104" s="993"/>
    </row>
    <row r="105" spans="2:12" ht="17.5" customHeight="1" x14ac:dyDescent="0.35">
      <c r="B105" s="1012" t="s">
        <v>1570</v>
      </c>
      <c r="C105" s="1013"/>
      <c r="D105" s="1013"/>
      <c r="E105" s="1013"/>
      <c r="F105" s="1013"/>
      <c r="G105" s="1013"/>
      <c r="H105" s="1013"/>
      <c r="I105" s="1013"/>
      <c r="J105" s="1013"/>
      <c r="K105" s="1013"/>
      <c r="L105" s="1014"/>
    </row>
    <row r="106" spans="2:12" ht="17.5" customHeight="1" x14ac:dyDescent="0.25">
      <c r="B106" s="1015" t="s">
        <v>1571</v>
      </c>
      <c r="C106" s="1016"/>
      <c r="D106" s="1016"/>
      <c r="E106" s="1016"/>
      <c r="F106" s="1016"/>
      <c r="G106" s="1016"/>
      <c r="H106" s="1016"/>
      <c r="I106" s="1016"/>
      <c r="J106" s="1016"/>
      <c r="K106" s="1016"/>
      <c r="L106" s="1017"/>
    </row>
    <row r="107" spans="2:12" ht="17.5" customHeight="1" x14ac:dyDescent="0.25">
      <c r="B107" s="1015" t="s">
        <v>1572</v>
      </c>
      <c r="C107" s="1016"/>
      <c r="D107" s="1016"/>
      <c r="E107" s="1016"/>
      <c r="F107" s="1016"/>
      <c r="G107" s="1016"/>
      <c r="H107" s="1016"/>
      <c r="I107" s="1016"/>
      <c r="J107" s="1016"/>
      <c r="K107" s="1016"/>
      <c r="L107" s="1017"/>
    </row>
    <row r="108" spans="2:12" ht="17.5" customHeight="1" x14ac:dyDescent="0.25">
      <c r="B108" s="1018" t="s">
        <v>1490</v>
      </c>
      <c r="C108" s="1019"/>
      <c r="D108" s="1019"/>
      <c r="E108" s="1019"/>
      <c r="F108" s="1019"/>
      <c r="G108" s="1019"/>
      <c r="H108" s="1019"/>
      <c r="I108" s="1019"/>
      <c r="J108" s="1019"/>
      <c r="K108" s="1019"/>
      <c r="L108" s="1020"/>
    </row>
    <row r="110" spans="2:12" ht="20.149999999999999" customHeight="1" x14ac:dyDescent="0.35">
      <c r="B110" s="991" t="s">
        <v>1573</v>
      </c>
      <c r="C110" s="992"/>
      <c r="D110" s="992"/>
      <c r="E110" s="992"/>
      <c r="F110" s="992"/>
      <c r="G110" s="992"/>
      <c r="H110" s="992"/>
      <c r="I110" s="992"/>
      <c r="J110" s="992"/>
      <c r="K110" s="992"/>
      <c r="L110" s="993"/>
    </row>
    <row r="111" spans="2:12" ht="14.5" x14ac:dyDescent="0.35">
      <c r="B111" s="1009" t="s">
        <v>980</v>
      </c>
      <c r="C111" s="1010"/>
      <c r="D111" s="1010"/>
      <c r="E111" s="1010"/>
      <c r="F111" s="1010"/>
      <c r="G111" s="1010"/>
      <c r="H111" s="1010"/>
      <c r="I111" s="1010"/>
      <c r="J111" s="1010"/>
      <c r="K111" s="1010"/>
      <c r="L111" s="1011"/>
    </row>
    <row r="112" spans="2:12" ht="14.5" x14ac:dyDescent="0.35">
      <c r="B112" s="1003" t="s">
        <v>1017</v>
      </c>
      <c r="C112" s="1004"/>
      <c r="D112" s="1004"/>
      <c r="E112" s="1004"/>
      <c r="F112" s="1004"/>
      <c r="G112" s="1004"/>
      <c r="H112" s="1004"/>
      <c r="I112" s="1004"/>
      <c r="J112" s="1004"/>
      <c r="K112" s="1004"/>
      <c r="L112" s="1005"/>
    </row>
    <row r="113" spans="2:12" ht="14.5" x14ac:dyDescent="0.35">
      <c r="B113" s="1003" t="s">
        <v>1032</v>
      </c>
      <c r="C113" s="1004"/>
      <c r="D113" s="1004"/>
      <c r="E113" s="1004"/>
      <c r="F113" s="1004"/>
      <c r="G113" s="1004"/>
      <c r="H113" s="1004"/>
      <c r="I113" s="1004"/>
      <c r="J113" s="1004"/>
      <c r="K113" s="1004"/>
      <c r="L113" s="1005"/>
    </row>
    <row r="114" spans="2:12" ht="14.5" x14ac:dyDescent="0.35">
      <c r="B114" s="1003" t="s">
        <v>1106</v>
      </c>
      <c r="C114" s="1004"/>
      <c r="D114" s="1004"/>
      <c r="E114" s="1004"/>
      <c r="F114" s="1004"/>
      <c r="G114" s="1004"/>
      <c r="H114" s="1004"/>
      <c r="I114" s="1004"/>
      <c r="J114" s="1004"/>
      <c r="K114" s="1004"/>
      <c r="L114" s="1005"/>
    </row>
    <row r="115" spans="2:12" ht="14.5" x14ac:dyDescent="0.35">
      <c r="B115" s="1003" t="s">
        <v>1132</v>
      </c>
      <c r="C115" s="1004"/>
      <c r="D115" s="1004"/>
      <c r="E115" s="1004"/>
      <c r="F115" s="1004"/>
      <c r="G115" s="1004"/>
      <c r="H115" s="1004"/>
      <c r="I115" s="1004"/>
      <c r="J115" s="1004"/>
      <c r="K115" s="1004"/>
      <c r="L115" s="1005"/>
    </row>
    <row r="116" spans="2:12" ht="14.5" x14ac:dyDescent="0.35">
      <c r="B116" s="1003" t="s">
        <v>1172</v>
      </c>
      <c r="C116" s="1004"/>
      <c r="D116" s="1004"/>
      <c r="E116" s="1004"/>
      <c r="F116" s="1004"/>
      <c r="G116" s="1004"/>
      <c r="H116" s="1004"/>
      <c r="I116" s="1004"/>
      <c r="J116" s="1004"/>
      <c r="K116" s="1004"/>
      <c r="L116" s="1005"/>
    </row>
    <row r="117" spans="2:12" ht="14.5" x14ac:dyDescent="0.35">
      <c r="B117" s="1003" t="s">
        <v>1178</v>
      </c>
      <c r="C117" s="1004"/>
      <c r="D117" s="1004"/>
      <c r="E117" s="1004"/>
      <c r="F117" s="1004"/>
      <c r="G117" s="1004"/>
      <c r="H117" s="1004"/>
      <c r="I117" s="1004"/>
      <c r="J117" s="1004"/>
      <c r="K117" s="1004"/>
      <c r="L117" s="1005"/>
    </row>
    <row r="118" spans="2:12" ht="14.5" x14ac:dyDescent="0.35">
      <c r="B118" s="1003" t="s">
        <v>1191</v>
      </c>
      <c r="C118" s="1004"/>
      <c r="D118" s="1004"/>
      <c r="E118" s="1004"/>
      <c r="F118" s="1004"/>
      <c r="G118" s="1004"/>
      <c r="H118" s="1004"/>
      <c r="I118" s="1004"/>
      <c r="J118" s="1004"/>
      <c r="K118" s="1004"/>
      <c r="L118" s="1005"/>
    </row>
    <row r="119" spans="2:12" ht="14.5" x14ac:dyDescent="0.35">
      <c r="B119" s="1003" t="s">
        <v>1200</v>
      </c>
      <c r="C119" s="1004"/>
      <c r="D119" s="1004"/>
      <c r="E119" s="1004"/>
      <c r="F119" s="1004"/>
      <c r="G119" s="1004"/>
      <c r="H119" s="1004"/>
      <c r="I119" s="1004"/>
      <c r="J119" s="1004"/>
      <c r="K119" s="1004"/>
      <c r="L119" s="1005"/>
    </row>
    <row r="120" spans="2:12" ht="14.5" x14ac:dyDescent="0.35">
      <c r="B120" s="1003" t="s">
        <v>925</v>
      </c>
      <c r="C120" s="1004"/>
      <c r="D120" s="1004"/>
      <c r="E120" s="1004"/>
      <c r="F120" s="1004"/>
      <c r="G120" s="1004"/>
      <c r="H120" s="1004"/>
      <c r="I120" s="1004"/>
      <c r="J120" s="1004"/>
      <c r="K120" s="1004"/>
      <c r="L120" s="1005"/>
    </row>
    <row r="121" spans="2:12" ht="14.5" x14ac:dyDescent="0.35">
      <c r="B121" s="1003" t="s">
        <v>1263</v>
      </c>
      <c r="C121" s="1004"/>
      <c r="D121" s="1004"/>
      <c r="E121" s="1004"/>
      <c r="F121" s="1004"/>
      <c r="G121" s="1004"/>
      <c r="H121" s="1004"/>
      <c r="I121" s="1004"/>
      <c r="J121" s="1004"/>
      <c r="K121" s="1004"/>
      <c r="L121" s="1005"/>
    </row>
    <row r="122" spans="2:12" ht="14.5" x14ac:dyDescent="0.35">
      <c r="B122" s="1003" t="s">
        <v>924</v>
      </c>
      <c r="C122" s="1004"/>
      <c r="D122" s="1004"/>
      <c r="E122" s="1004"/>
      <c r="F122" s="1004"/>
      <c r="G122" s="1004"/>
      <c r="H122" s="1004"/>
      <c r="I122" s="1004"/>
      <c r="J122" s="1004"/>
      <c r="K122" s="1004"/>
      <c r="L122" s="1005"/>
    </row>
    <row r="123" spans="2:12" ht="14.5" x14ac:dyDescent="0.35">
      <c r="B123" s="1006" t="s">
        <v>929</v>
      </c>
      <c r="C123" s="1007"/>
      <c r="D123" s="1007"/>
      <c r="E123" s="1007"/>
      <c r="F123" s="1007"/>
      <c r="G123" s="1007"/>
      <c r="H123" s="1007"/>
      <c r="I123" s="1007"/>
      <c r="J123" s="1007"/>
      <c r="K123" s="1007"/>
      <c r="L123" s="1008"/>
    </row>
    <row r="125" spans="2:12" ht="14.5" x14ac:dyDescent="0.35">
      <c r="B125" s="991" t="s">
        <v>1574</v>
      </c>
    </row>
    <row r="126" spans="2:12" ht="14.5" x14ac:dyDescent="0.35">
      <c r="B126" s="1009" t="s">
        <v>1440</v>
      </c>
      <c r="C126" s="1010"/>
      <c r="D126" s="1010"/>
      <c r="E126" s="1010"/>
      <c r="F126" s="1010"/>
      <c r="G126" s="1010"/>
      <c r="H126" s="1010"/>
      <c r="I126" s="1010"/>
      <c r="J126" s="1010"/>
      <c r="K126" s="1010"/>
      <c r="L126" s="1011"/>
    </row>
    <row r="127" spans="2:12" ht="14.5" x14ac:dyDescent="0.35">
      <c r="B127" s="1003" t="s">
        <v>1843</v>
      </c>
      <c r="C127" s="1004"/>
      <c r="D127" s="1004"/>
      <c r="E127" s="1004"/>
      <c r="F127" s="1004"/>
      <c r="G127" s="1004"/>
      <c r="H127" s="1004"/>
      <c r="I127" s="1004"/>
      <c r="J127" s="1004"/>
      <c r="K127" s="1004"/>
      <c r="L127" s="1005"/>
    </row>
    <row r="128" spans="2:12" ht="14.5" x14ac:dyDescent="0.35">
      <c r="B128" s="1000" t="s">
        <v>1300</v>
      </c>
      <c r="C128" s="1001"/>
      <c r="D128" s="1001"/>
      <c r="E128" s="1001"/>
      <c r="F128" s="1001"/>
      <c r="G128" s="1001"/>
      <c r="H128" s="1001"/>
      <c r="I128" s="1001"/>
      <c r="J128" s="1001"/>
      <c r="K128" s="1001"/>
      <c r="L128" s="1002"/>
    </row>
    <row r="129" spans="7:7" x14ac:dyDescent="0.25">
      <c r="G129" s="999"/>
    </row>
  </sheetData>
  <mergeCells count="105">
    <mergeCell ref="B32:L32"/>
    <mergeCell ref="B17:L17"/>
    <mergeCell ref="B19:L19"/>
    <mergeCell ref="B20:L20"/>
    <mergeCell ref="B21:L21"/>
    <mergeCell ref="B23:L23"/>
    <mergeCell ref="B10:L10"/>
    <mergeCell ref="B12:L12"/>
    <mergeCell ref="B13:L13"/>
    <mergeCell ref="B14:L14"/>
    <mergeCell ref="B15:L15"/>
    <mergeCell ref="B16:L16"/>
    <mergeCell ref="B3:L3"/>
    <mergeCell ref="B4:L4"/>
    <mergeCell ref="B5:L5"/>
    <mergeCell ref="B6:L6"/>
    <mergeCell ref="B7:L7"/>
    <mergeCell ref="B9:L9"/>
    <mergeCell ref="B46:L46"/>
    <mergeCell ref="B47:L47"/>
    <mergeCell ref="B48:L48"/>
    <mergeCell ref="B49:L49"/>
    <mergeCell ref="B51:L51"/>
    <mergeCell ref="B52:L52"/>
    <mergeCell ref="B24:L24"/>
    <mergeCell ref="B40:L40"/>
    <mergeCell ref="B41:L41"/>
    <mergeCell ref="B42:L42"/>
    <mergeCell ref="B43:L43"/>
    <mergeCell ref="B44:L44"/>
    <mergeCell ref="B45:L45"/>
    <mergeCell ref="B33:L33"/>
    <mergeCell ref="B34:L34"/>
    <mergeCell ref="B36:L36"/>
    <mergeCell ref="B37:L37"/>
    <mergeCell ref="B38:L38"/>
    <mergeCell ref="B39:L39"/>
    <mergeCell ref="B26:L26"/>
    <mergeCell ref="B27:L27"/>
    <mergeCell ref="B28:L28"/>
    <mergeCell ref="B29:L29"/>
    <mergeCell ref="B31:L31"/>
    <mergeCell ref="B61:L61"/>
    <mergeCell ref="B62:L62"/>
    <mergeCell ref="B63:L63"/>
    <mergeCell ref="B64:L64"/>
    <mergeCell ref="B65:L65"/>
    <mergeCell ref="B67:L67"/>
    <mergeCell ref="B54:L54"/>
    <mergeCell ref="B55:L55"/>
    <mergeCell ref="B56:L56"/>
    <mergeCell ref="B58:L58"/>
    <mergeCell ref="B59:L59"/>
    <mergeCell ref="B60:L60"/>
    <mergeCell ref="B75:L75"/>
    <mergeCell ref="B76:L76"/>
    <mergeCell ref="B77:L77"/>
    <mergeCell ref="B79:L79"/>
    <mergeCell ref="B80:L80"/>
    <mergeCell ref="B81:L81"/>
    <mergeCell ref="B69:L69"/>
    <mergeCell ref="B70:L70"/>
    <mergeCell ref="B71:L71"/>
    <mergeCell ref="B72:L72"/>
    <mergeCell ref="B73:L73"/>
    <mergeCell ref="B74:L74"/>
    <mergeCell ref="B89:L89"/>
    <mergeCell ref="B90:L90"/>
    <mergeCell ref="B91:L91"/>
    <mergeCell ref="B92:L92"/>
    <mergeCell ref="B94:L94"/>
    <mergeCell ref="B96:L96"/>
    <mergeCell ref="B95:L95"/>
    <mergeCell ref="B82:L82"/>
    <mergeCell ref="B83:L83"/>
    <mergeCell ref="B84:L84"/>
    <mergeCell ref="B86:L86"/>
    <mergeCell ref="B87:L87"/>
    <mergeCell ref="B88:L88"/>
    <mergeCell ref="B105:L105"/>
    <mergeCell ref="B106:L106"/>
    <mergeCell ref="B107:L107"/>
    <mergeCell ref="B108:L108"/>
    <mergeCell ref="B111:L111"/>
    <mergeCell ref="B112:L112"/>
    <mergeCell ref="B98:L98"/>
    <mergeCell ref="B99:L99"/>
    <mergeCell ref="B100:L100"/>
    <mergeCell ref="B101:L101"/>
    <mergeCell ref="B102:L102"/>
    <mergeCell ref="B103:L103"/>
    <mergeCell ref="B128:L128"/>
    <mergeCell ref="B119:L119"/>
    <mergeCell ref="B120:L120"/>
    <mergeCell ref="B121:L121"/>
    <mergeCell ref="B123:L123"/>
    <mergeCell ref="B126:L126"/>
    <mergeCell ref="B127:L127"/>
    <mergeCell ref="B113:L113"/>
    <mergeCell ref="B114:L114"/>
    <mergeCell ref="B115:L115"/>
    <mergeCell ref="B116:L116"/>
    <mergeCell ref="B117:L117"/>
    <mergeCell ref="B118:L118"/>
    <mergeCell ref="B122:L122"/>
  </mergeCells>
  <hyperlinks>
    <hyperlink ref="B3:L3" location="'EU OV1'!A1" display="Template EU OV1 – Overview of total risk exposure amounts" xr:uid="{6FC6D787-B7C4-4424-BCDF-520575664B38}"/>
    <hyperlink ref="B4:L4" location="'EU KM1'!A1" display="Template EU KM1 - Key metrics template" xr:uid="{04EB1CFE-C2BB-4882-AE24-010B32ABC977}"/>
    <hyperlink ref="B5:L5" location="'EU INS1'!A1" display="Template EU INS1 - Insurance participations" xr:uid="{D2FEF4D0-5A14-4447-A69B-0A7FEAB134D5}"/>
    <hyperlink ref="B6:L6" location="'EU INS2'!A1" display="Template EU INS2 - Financial conglomerates information on own funds and capital adequacy ratio" xr:uid="{30EFDA11-DB68-48F3-A3C5-FEEFEA8E3727}"/>
    <hyperlink ref="B7:L7" location="'EU OVC'!A1" display="Table EU OVC - ICAAP information" xr:uid="{9B764D87-04C9-48B0-8A35-402230E31650}"/>
    <hyperlink ref="B9:L9" location="'EU OVA'!A1" display="Table EU OVA - Institution risk management approach" xr:uid="{B18B3EB0-4937-4365-A793-82B64F05A672}"/>
    <hyperlink ref="B10:L10" location="'EU OVB'!A1" display="Table EU OVB - Disclosure on governance arrangements" xr:uid="{B2008B17-2442-46F8-A322-3711A178F9B2}"/>
    <hyperlink ref="B12:L12" location="'EU LI1'!A1" display="Template EU LI1 - Differences between the accounting scope and the scope of prudential consolidation and mapping of financial statement categories with regulatory risk categories" xr:uid="{68C82AE0-BD18-4259-9598-BB5505996766}"/>
    <hyperlink ref="B13:L13" location="'EU LI2'!A1" display="Template EU LI2 - Main sources of differences between regulatory exposure amounts and carrying values in financial statements " xr:uid="{89C3DC47-C7D0-434C-97CE-CAE89FCD8397}"/>
    <hyperlink ref="B14:L14" location="'EU LI3'!A1" display="Template EU LI3 - Outline of the differences in the scopes of consolidation (entity by entity) " xr:uid="{CD860A5B-B4FF-4B8C-A750-8F77184F90C2}"/>
    <hyperlink ref="B15:L15" location="'EU LIA'!A1" display="Table EU LIA - Explanations of differences between accounting and regulatory exposure amounts" xr:uid="{23DCA72A-B473-456F-A5B4-B271B71ED21E}"/>
    <hyperlink ref="B16:L16" location="'EU LIB'!A1" display="Table EU LIB - Other qualitative information on the scope of application" xr:uid="{69B19E73-1F07-4394-B560-43FF4F719371}"/>
    <hyperlink ref="B17:L17" location="'EU PV1'!A1" display="Template EU PV1 - Prudent valuation adjustments (PVA)" xr:uid="{D4BD8E81-0722-4A6F-932E-8AFF78E5F521}"/>
    <hyperlink ref="B19:L19" location="'EU CC1'!A1" display="Template EU CC1 - Composition of regulatory own funds" xr:uid="{ECEB450D-7EA2-45BD-97F5-C7CA11C6ADEF}"/>
    <hyperlink ref="B20:L20" location="'EU CC2'!A1" display="Template EU CC2 - reconciliation of regulatory own funds to balance sheet in the audited financial statements" xr:uid="{28D92B39-6256-42AC-BD4E-DEB5AB8762AB}"/>
    <hyperlink ref="B21:L21" location="'EU CCA'!A1" display="Template EU CCA: Main features of regulatory own funds instruments and eligible liabilities instruments" xr:uid="{26656D86-6830-4361-A696-EBBE32807BFB}"/>
    <hyperlink ref="B23:L23" location="'EU CCyB1'!A1" display="Template EU CCyB1 - Geographical distribution of credit exposures relevant for the calculation of the countercyclical buffer" xr:uid="{406D8631-581B-4933-B307-EA0E26417C7D}"/>
    <hyperlink ref="B24:L24" location="'EU CCyB2'!A1" display="Template EU CCyB2 - Amount of institution-specific countercyclical capital buffer" xr:uid="{C2CCECC8-879B-46CA-8C91-E0AC78ABA8B9}"/>
    <hyperlink ref="B26:L26" location="'EU LR1'!A1" display="Template EU LR1 - LRSum: Summary reconciliation of accounting assets and leverage ratio exposures" xr:uid="{179979AA-4A41-4E3E-A98E-8F8744041DDD}"/>
    <hyperlink ref="B27:L27" location="'EU LR2'!A1" display="Template EU LR2 - LRCom: Leverage ratio common disclosure" xr:uid="{FCDCC892-2B2A-4C24-852B-8CEA963CB50D}"/>
    <hyperlink ref="B28:L28" location="'EU LR3'!A1" display="Template EU LR3 - LRSpl: Split-up of on balance sheet exposures (excluding derivatives, SFTs and exempted exposures)" xr:uid="{9E9BEBF7-3953-4E28-A2F2-A0A6B0F73DC7}"/>
    <hyperlink ref="B29:L29" location="'EU LRA'!A1" display="Table EU LRA: Disclosure of LR qualitative information" xr:uid="{0A566975-FBC8-4957-A1F7-F44C20DCB3B7}"/>
    <hyperlink ref="B31:L31" location="'EU LIQA'!A1" display="Table EU LIQA - Liquidity risk management " xr:uid="{B7449D2F-4C6D-4A52-A7EB-1977473E4FCD}"/>
    <hyperlink ref="B32:L32" location="'EU LIQ1'!A1" display="Templates EU LIQ1 - Quantitative information of LCR" xr:uid="{5D0BE813-E1A9-4DD1-936B-3EB6E7C1C4E3}"/>
    <hyperlink ref="B33:L33" location="'EU LIQB'!A1" display="Table EU LIQB  on qualitative information on LCR, which complements template EU LIQ1." xr:uid="{0CE041E9-B5CA-4320-A4CA-20125E278E19}"/>
    <hyperlink ref="B34:L34" location="'EU LIQ2'!A1" display="Template EU LIQ2: Net Stable Funding Ratio " xr:uid="{33BF2A00-2EC7-40E3-AA51-A11D29105CFE}"/>
    <hyperlink ref="B43:L43" location="'EU CQ2'!A1" display="Template EU CQ2: Quality of forbearance" xr:uid="{F3E401BA-3C5A-472A-8A9A-0CECB416E6C6}"/>
    <hyperlink ref="B45:L45" location="'EU CQ4'!A1" display="Template EU CQ4: Quality of non-performing exposures by geography " xr:uid="{2D0B0D3B-D2EA-4F18-8A6F-AF35EC7DC231}"/>
    <hyperlink ref="B46:L46" location="'EU CQ5'!A1" display="Template EU CQ5: Credit quality of loans and advances by industry" xr:uid="{6AB19820-D958-4203-AC1A-61966093C6DC}"/>
    <hyperlink ref="B47:L47" location="'EU CQ6'!A1" display="Template EU CQ6: Collateral valuation - loans and advances " xr:uid="{EF07E42B-276B-4142-8943-2E8F98BB513E}"/>
    <hyperlink ref="B48:L48" location="'EU CQ7'!A1" display="Template EU CQ7: Collateral obtained by taking possession and execution processes " xr:uid="{32915961-28C1-4D45-8561-49049E18607D}"/>
    <hyperlink ref="B49:L49" location="'EU CQ8'!A1" display="Template EU CQ8: Collateral obtained by taking possession and execution processes – vintage breakdown" xr:uid="{0C047F29-5F7D-40A1-BEAB-54B616E8FD8B}"/>
    <hyperlink ref="B36:L36" location="'EU CRA'!A1" display="Table EU CRA: General qualitative information about credit risk" xr:uid="{FD47018A-F6EE-4DB6-907F-6DBD6E3AE89F}"/>
    <hyperlink ref="B37:L37" location="'EU CRB'!A1" display="Table EU CRB: Additional disclosure related to the credit quality of assets" xr:uid="{BB685217-D646-459B-8535-A7FA4ED7B798}"/>
    <hyperlink ref="B42:L42" location="'EU CQ1'!A1" display="Template EU CQ1: Credit quality of forborne exposures" xr:uid="{6E00A126-5173-4833-91BF-EB11F9B74EFA}"/>
    <hyperlink ref="B39:L39" location="'EU CR1-A'!A1" display="Template EU CR1-A: Maturity of exposures" xr:uid="{F004EB91-D260-4EF0-8CAA-54FE740EF5B1}"/>
    <hyperlink ref="B40:L40" location="'EU CR2'!A1" display="Template EU CR2: Changes in the stock of non-performing loans and advances" xr:uid="{879CCB8E-FAC2-43A1-9780-EB3AF25E12D1}"/>
    <hyperlink ref="B44" location="'EU CQ3'!A1" display="Template CQ2: Credit quality of performing and non-performing exposures by past due days" xr:uid="{715C6C25-1901-4687-A09C-870C29B635C2}"/>
    <hyperlink ref="B44:L44" location="'Template EU CQ3'!A1" display="Template EU CQ3: Credit quality of performing and non-performing exposures by past due days" xr:uid="{573FD803-9014-469B-AB76-1272E0B7952C}"/>
    <hyperlink ref="B38:L38" location="'EU CR1'!A1" display="Template EU CR1: Performing and non-performing exposures and related provisions" xr:uid="{F45C8437-6F36-40DA-8C93-AA6AE95255DB}"/>
    <hyperlink ref="B41:L41" location="'EU CR2a'!A1" display="Template EU CR2a: Changes in the stock of non-performing loans and advances and related net accumulated recoveries" xr:uid="{69DDFA8F-3A8E-4ED9-96FC-AFED8BCDE1CA}"/>
    <hyperlink ref="B51:L51" location="'EU CRC'!A1" display="Table EU CRC – Qualitative disclosure requirements related to CRM techniques" xr:uid="{01653E92-DEB4-4A49-B246-B2A2EE1F40F3}"/>
    <hyperlink ref="B52:L52" location="'EU CR3'!A1" display="Template EU CR3 –  CRM techniques overview:  Disclosure of the use of credit risk mitigation techniques" xr:uid="{305BE4DA-0859-4280-9F22-FB2DB03F9849}"/>
    <hyperlink ref="B54:L54" location="'EU CRD'!A1" display="Table EU CRD – Qualitative disclosure requirements related to standardised model" xr:uid="{714E4B0C-A835-4A21-9AF3-6C0D077A26F8}"/>
    <hyperlink ref="B55:L55" location="'EU CR4'!A1" display="Template EU CR4 – standardised approach – Credit risk exposure and CRM effects" xr:uid="{8E05DFC5-2B64-475B-8660-9D2C1D29562E}"/>
    <hyperlink ref="B56:L56" location="'EU CR5'!A1" display="Template EU CR5 – standardised approach" xr:uid="{5F9ED8F3-394B-4EE8-AAE6-6C063F95CDCF}"/>
    <hyperlink ref="B58:L58" location="'EU CRE'!A1" display="Table EU CRE – Qualitative disclosure requirements related to IRB approach" xr:uid="{44245C57-499A-4D21-8A5E-45712124FD0D}"/>
    <hyperlink ref="B59:L59" location="'EU CR6'!A1" display="Template EU CR6 – IRB approach – Credit risk exposures by exposure class and PD range" xr:uid="{1C545CF0-5103-4E91-BF9E-D89566DB725E}"/>
    <hyperlink ref="B60:L60" location="'EU CR6-A'!A1" display="Template EU CR6-A – Scope of the use of IRB and SA approaches" xr:uid="{695FEFC9-E1F9-4DB2-9AAC-52025B80DDFD}"/>
    <hyperlink ref="B61:L61" location="'EU CR7'!A1" display="Template EU CR7 – IRB approach – Effect on the RWEAs of credit derivatives used as CRM techniques" xr:uid="{7F437F9B-A7CB-4FD2-B149-494964477274}"/>
    <hyperlink ref="B62:L62" location="'EU CR7-A'!A1" display="Template EU CR7-A – IRB approach – Disclosure of the extent of the use of CRM techniques" xr:uid="{60A5C95B-F49B-49B3-B8AA-00FC87B1E91C}"/>
    <hyperlink ref="B63:L63" location="'EU CR8'!A1" display="Template EU CR8 –  RWEA flow statements of credit risk exposures under the IRB approach " xr:uid="{E560A66F-D93C-43DA-8795-1FDB81D38424}"/>
    <hyperlink ref="B64:L64" location="'EU CR9'!A1" display="Template CR9 –IRB approach – Back-testing of PD per exposure class (fixed PD scale)" xr:uid="{D7AA2271-BCCE-4EAB-95CD-99A225526ACC}"/>
    <hyperlink ref="B65:L65" location="'EU CR9.1'!A1" display="Template CR9.1 –IRB approach – Back-testing of PD per exposure class (only for  PD estimates according to point (f) of Article 180(1) CRR)" xr:uid="{91006595-FB1E-47F9-A20D-85398E689B1E}"/>
    <hyperlink ref="B67:L67" location="'EU CR10'!A1" display="Template EU CR10 –  Specialised lending and equity exposures under the simple riskweighted approach" xr:uid="{63CC12DF-A87A-4EA9-AB4F-A9CA24D91C82}"/>
    <hyperlink ref="B69:L69" location="'EU CCRA'!A1" display="Table EU CCRA – Qualitative disclosure related to CCR" xr:uid="{489EF801-2D28-4B2B-950D-6AAFC913E3E3}"/>
    <hyperlink ref="B70:L70" location="'EU CCR1'!A1" display="Template EU CCR1 – Analysis of CCR exposure by approach" xr:uid="{196B6943-070F-4F75-94E0-E697E1A30447}"/>
    <hyperlink ref="B71:L71" location="'EU CCR2'!A1" display="Template EU CCR2 – Transactions subject to own funds requirements for CVA risk" xr:uid="{96EA2DC0-82C2-4B68-9805-87992027E824}"/>
    <hyperlink ref="B72:L72" location="'EU CCR3'!A1" display="Template EU CCR3 – Standardised approach – CCR exposures by regulatory exposure class and risk weights" xr:uid="{1BC3D144-32CB-4EA8-974D-96B7476E3B26}"/>
    <hyperlink ref="B73:L73" location="'EU CCR4'!A1" display="Template EU CCR4 - IRB approach - CCR exposures by exposure class and PD scale" xr:uid="{AE15F77F-3D2D-499B-A5F2-6D214F99B644}"/>
    <hyperlink ref="B74:L74" location="'EU CCR5'!A1" display="Template EU CCR5 – Composition of collateral for CCR exposures" xr:uid="{AAC811DF-4868-4417-9DCC-CE8782B79C66}"/>
    <hyperlink ref="B75:L75" location="'EU CCR6'!A1" display="Template EU CCR6 – Credit derivatives exposures" xr:uid="{237E0C2F-B918-4796-A0C1-DD952C6D221F}"/>
    <hyperlink ref="B76:L76" location="'EU CCR7'!A1" display="Template EU CCR7 – RWEA flow statements of CCR exposures under the IMM" xr:uid="{EB668B50-7844-4588-83CB-BEF5398D8902}"/>
    <hyperlink ref="B77:L77" location="'EU CCR8'!A1" display="Template EU CCR8 – Exposures to CCPs" xr:uid="{CB0B6EAF-C4FD-4A11-9321-6C5D99184BDB}"/>
    <hyperlink ref="B79:L79" location="'EU-SECA'!A1" display="Table EU-SECA - Qualitative disclosure requirements related to securitisation exposures " xr:uid="{45F69CD7-28D4-4C93-BB6C-78AB572C10EF}"/>
    <hyperlink ref="B80:L80" location="'EU-SEC1'!A1" display="Template EU-SEC1 - Securitisation exposures in the non-trading book" xr:uid="{D72013D8-4FF8-4F56-8845-CEB73C22E7C5}"/>
    <hyperlink ref="B81:L81" location="'EU-SEC2'!A1" display="Template EU-SEC2 - Securitisation exposures in the trading book" xr:uid="{32443450-E049-43E6-8D68-7912A629FDDF}"/>
    <hyperlink ref="B82:L82" location="'EU-SEC3'!A1" display="Template EU-SEC3 - Securitisation exposures in the non-trading book and associated regulatory capital requirements - institution acting as originator or as sponsor" xr:uid="{1254C591-8AC5-4203-996C-D0AF1CE044F4}"/>
    <hyperlink ref="B83:L83" location="'EU-SEC4'!A1" display="Template EU-SEC4 - Securitisation exposures in the non-trading book and associated regulatory capital requirements - institution acting as investor" xr:uid="{B2163E44-83BD-4DE1-84C3-75035A720552}"/>
    <hyperlink ref="B84:L84" location="'EU-SEC5'!A1" display="Template EU-SEC5 - Exposures securitised by the institution - Exposures in default and specific credit risk adjustments" xr:uid="{C16548D3-72A9-4CB7-BC15-1C90400BB522}"/>
    <hyperlink ref="B86:L86" location="'EU MRA'!A1" display="Table EU MRA: Qualitative disclosure requirements related to market risk" xr:uid="{672612FA-D761-437F-ADDE-E4B358E8AA40}"/>
    <hyperlink ref="B87:L87" location="'EU MR1'!A1" display="Template EU MR1 - Market risk under the standardised approach" xr:uid="{DA99BE2D-7D5F-488C-9F51-1156B3476896}"/>
    <hyperlink ref="B88:L88" location="'EU MRB'!A1" display="Table EU MRB: Qualitative disclosure requirements for institutions using the internal Market Risk Models" xr:uid="{5F5FC76C-080C-4FFC-BE62-A68AC73255C5}"/>
    <hyperlink ref="B89:L89" location="'EU MR2-A'!A1" display="Template EU MR2-A - Market risk under the internal Model Approach (IMA)" xr:uid="{6C783A15-504A-4B28-9D81-8621B4513DC9}"/>
    <hyperlink ref="B90:L90" location="'EU MR2-B'!A1" display="Template EU MR2-B - RWA flow statements of market risk exposures under the IMA" xr:uid="{0D0ECAFF-8D2D-4AB8-AEBF-8DEF2B639B81}"/>
    <hyperlink ref="B91:L91" location="'EU MR3'!A1" display="Template EU MR3 - IMA values for trading portfolios" xr:uid="{DFE75A48-DA76-4A7B-B936-FE20BACB67D2}"/>
    <hyperlink ref="B92:L92" location="'EU MR4'!A1" display="Template EU MR4 - Comparison of VaR estimates with gains/losses" xr:uid="{C5B868BD-8600-4B1E-BFD4-3598F3FA0EE9}"/>
    <hyperlink ref="B94:L94" location="'EU ORA'!A1" display="Table EU ORA - Qualitative information on operational risk" xr:uid="{E7006E87-38F2-4CAC-A5F6-B4E3C5FA4C17}"/>
    <hyperlink ref="B96:L96" location="'EU OR3'!A1" display="Template EU OR3 - Operational risk own funds requirements and risk exposure amounts" xr:uid="{FA82191C-0FCD-4DE4-841F-9A323A98B033}"/>
    <hyperlink ref="B98:L98" location="'EU REMA'!A1" display="Table EU  REMA - Remuneration policy" xr:uid="{7E42F3F4-C896-49B2-AFA1-ABB36A73381D}"/>
    <hyperlink ref="B99:L99" location="'EU REM1'!A1" display="Template EU REM1 - Remuneration awarded for the financial year " xr:uid="{46A96378-38AF-4E83-BD67-4235EB886CE5}"/>
    <hyperlink ref="B100:L100" location="'EU REM2'!A1" display="Template EU REM2 - Special payments  to staff whose professional activities have a material impact on institutions’ risk profile (identified staff)" xr:uid="{82B83E53-78A9-4ACA-B3C0-0A833ED66D17}"/>
    <hyperlink ref="B101:L101" location="'EU REM3'!A1" display="Template EU REM3 - Deferred remuneration " xr:uid="{6BEF4A03-62FD-410E-BBDF-0174380B4686}"/>
    <hyperlink ref="B102:L102" location="'EU REM4'!A1" display="Template EU REM4 - Remuneration of 1 million EUR or more per year" xr:uid="{5BAF93ED-5CA2-4896-BFA4-8C3E08EFB6E0}"/>
    <hyperlink ref="B103:L103" location="'EU REM5'!A1" display="Template EU REM5 - Information on remuneration of staff whose professional activities have a material impact on institutions’ risk profile (identified staff)" xr:uid="{ADDED174-B511-44A7-B443-CAEE24790A2E}"/>
    <hyperlink ref="B105:L105" location="'EU AE1'!A1" display="Template EU AE1 - Encumbered and unencumbered assets" xr:uid="{691603F8-F897-4CB9-8CF7-BDCDCEED08B6}"/>
    <hyperlink ref="B106:L106" location="'EU AE2'!A1" display="Template EU AE2 - Collateral received and own debt securities issued" xr:uid="{A6E5D774-646A-4A45-A2E2-A15D13525A83}"/>
    <hyperlink ref="B107:L107" location="'EU AE3'!A1" display="Template EU AE3 - Sources of encumbrance" xr:uid="{0D825AC7-74F2-49EA-9EC6-9C99A9E81BDA}"/>
    <hyperlink ref="B108:L108" location="'EU AE4'!A1" display="Table EU AE4 - Accompanying narrative information" xr:uid="{5D6B468C-54FA-4945-887B-44623D4BF846}"/>
    <hyperlink ref="B111:L111" location="'Qualitative-Environmental risk '!A1" display="Table 1 - Qualitative information on Environmental risk" xr:uid="{5DC75CA5-F096-40C3-B2CD-94CA768964A8}"/>
    <hyperlink ref="B112:L112" location="'Qualitative-Social risk'!A1" display="Table 2 - Qualitative information on Social risk" xr:uid="{1B381D0D-32CD-455E-A148-438607714384}"/>
    <hyperlink ref="B113:L113" location="'Qualitative-Governance risk'!A1" display="Table 3 - Qualitative information on Governance risk" xr:uid="{D1D10CE8-3C09-40DF-8A95-08C40C1B6547}"/>
    <hyperlink ref="B114:L114" location="'1.CC Transition risk-Banking b.'!A1" display="Template 1: Banking book- Climate Change transition risk: Credit quality of exposures by sector, emissions and residual maturity" xr:uid="{2267D319-9255-4CD0-B9FC-81F64A666937}"/>
    <hyperlink ref="B115:L115" location="'2.CC Trans-BB.RE collateral'!A1" display="Template 2: Banking book - Climate change transition risk: Loans collateralised by immovable property - Energy efficiency of the collateral" xr:uid="{5D11F8C5-E3DA-437A-B982-3DA27496ADDE}"/>
    <hyperlink ref="B116:L116" location="'3.CC Trans-BB.alignment metrics'!A1" display="Template 3: Banking book - Climate change transition risk: Alignment metrics" xr:uid="{99F20F5F-C07E-4A63-A697-DA2B5DDC9DF0}"/>
    <hyperlink ref="B117:L117" location="'4.CC Transition-toppollutcomp'!A1" display="Template 4: Banking book - Climate change transition risk: Exposures to top 20 carbon-intensive firms" xr:uid="{ED52DC16-B6EA-4E8B-8F8A-E261E7526EEA}"/>
    <hyperlink ref="B118:L118" location="'5.CC Physical risk'!A1" display="Template 5: Banking book - Climate change physical risk: Exposures subject to physical risk" xr:uid="{95DEA7F6-537E-4CA8-B06D-1C47C9BBE3F1}"/>
    <hyperlink ref="B119:L119" location="'6. Summary GAR '!A1" display="Template 6. Summary of GAR KPIs" xr:uid="{370079DF-0C66-4303-A8F4-B044082A3F69}"/>
    <hyperlink ref="B120:L120" location="'7.Mitigating actions-GAR assets'!A1" display="Template 7 - Mitigating actions: Assets for the calculation of GAR" xr:uid="{63907398-6E63-491B-AC66-D11811478B4F}"/>
    <hyperlink ref="B121:L121" location="'8.Mitigating actions - GAR %'!A1" display="Template 8 - GAR (%)" xr:uid="{87D13E09-2F07-4153-97D3-6D6D9C36B417}"/>
    <hyperlink ref="B123:L123" location="'10.Other mitigating actions'!A1" display="Template 10 - Other climate change mitigating actions that are not covered in the EU Taxonomy" xr:uid="{2FDA8C05-B745-473E-ABAE-68E9FEF27C72}"/>
    <hyperlink ref="B126:L126" location="'EU IRRBBA'!A1" display="Table EU IRRBBA - Qualitative information on interest rate risks of non-trading book activities " xr:uid="{015A44CA-9FD6-4F31-9D28-D03A1F95D77D}"/>
    <hyperlink ref="B127:L127" location="'EU IRRBB1'!A1" display="Template EU IRRBB1 - Interest rate risks of non-trading book activities" xr:uid="{3F1FE184-959A-4A7E-89F8-2396573499E5}"/>
    <hyperlink ref="B122:L122" location="'8.Mitigating actions - GAR %'!A1" display="Template 8 - GAR (%)" xr:uid="{0719FFF8-A862-494F-B711-3D23C9AF3F8F}"/>
    <hyperlink ref="B95" location="'EU OR2'!A1" display="Template EU OR2 - Business Indicator, components and subcomponents" xr:uid="{32EC414D-388A-4D49-B123-BC3E9299402F}"/>
    <hyperlink ref="B128" location="'EU CAE1'!A1" display="Template EU CAE1 – Exposures to crypto-assets" xr:uid="{A4667A07-1A51-4AA8-90BB-B1FDF76DF74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652EE-6129-4310-BCF2-07025C1D2A78}">
  <dimension ref="B1:K75"/>
  <sheetViews>
    <sheetView zoomScaleNormal="100" workbookViewId="0"/>
  </sheetViews>
  <sheetFormatPr defaultRowHeight="15.5" x14ac:dyDescent="0.35"/>
  <cols>
    <col min="1" max="1" width="8.7265625" style="5"/>
    <col min="2" max="2" width="13.6328125" style="27" customWidth="1"/>
    <col min="3" max="3" width="118.26953125" style="5" customWidth="1"/>
    <col min="4" max="4" width="20.08984375" style="5" customWidth="1"/>
    <col min="5" max="5" width="19.36328125" style="5" customWidth="1"/>
    <col min="6" max="16384" width="8.7265625" style="5"/>
  </cols>
  <sheetData>
    <row r="1" spans="2:5" ht="22" customHeight="1" x14ac:dyDescent="0.35"/>
    <row r="2" spans="2:5" x14ac:dyDescent="0.35">
      <c r="B2" s="293" t="s">
        <v>452</v>
      </c>
      <c r="D2" s="294"/>
      <c r="E2" s="294"/>
    </row>
    <row r="3" spans="2:5" x14ac:dyDescent="0.35">
      <c r="B3" s="7" t="s">
        <v>93</v>
      </c>
      <c r="D3" s="294"/>
      <c r="E3" s="294"/>
    </row>
    <row r="4" spans="2:5" ht="24.5" customHeight="1" x14ac:dyDescent="0.35">
      <c r="C4" s="294"/>
      <c r="D4" s="294"/>
      <c r="E4" s="294"/>
    </row>
    <row r="5" spans="2:5" ht="29" customHeight="1" x14ac:dyDescent="0.35">
      <c r="B5" s="295"/>
      <c r="C5" s="296"/>
      <c r="D5" s="1108" t="s">
        <v>453</v>
      </c>
      <c r="E5" s="1109"/>
    </row>
    <row r="6" spans="2:5" x14ac:dyDescent="0.35">
      <c r="B6" s="1110"/>
      <c r="C6" s="1111"/>
      <c r="D6" s="297" t="s">
        <v>0</v>
      </c>
      <c r="E6" s="298" t="s">
        <v>14</v>
      </c>
    </row>
    <row r="7" spans="2:5" x14ac:dyDescent="0.35">
      <c r="B7" s="1112"/>
      <c r="C7" s="1113"/>
      <c r="D7" s="299">
        <v>46022</v>
      </c>
      <c r="E7" s="300">
        <v>45657</v>
      </c>
    </row>
    <row r="8" spans="2:5" x14ac:dyDescent="0.35">
      <c r="B8" s="1105" t="s">
        <v>454</v>
      </c>
      <c r="C8" s="1106"/>
      <c r="D8" s="1106"/>
      <c r="E8" s="1107"/>
    </row>
    <row r="9" spans="2:5" x14ac:dyDescent="0.35">
      <c r="B9" s="301">
        <v>1</v>
      </c>
      <c r="C9" s="199" t="s">
        <v>455</v>
      </c>
      <c r="D9" s="288">
        <v>3307.8583929107385</v>
      </c>
      <c r="E9" s="288">
        <v>2769.63</v>
      </c>
    </row>
    <row r="10" spans="2:5" ht="31" x14ac:dyDescent="0.35">
      <c r="B10" s="157">
        <v>2</v>
      </c>
      <c r="C10" s="199" t="s">
        <v>456</v>
      </c>
      <c r="D10" s="288" t="s">
        <v>13</v>
      </c>
      <c r="E10" s="288" t="s">
        <v>13</v>
      </c>
    </row>
    <row r="11" spans="2:5" x14ac:dyDescent="0.35">
      <c r="B11" s="157">
        <v>3</v>
      </c>
      <c r="C11" s="199" t="s">
        <v>457</v>
      </c>
      <c r="D11" s="288" t="s">
        <v>13</v>
      </c>
      <c r="E11" s="288" t="s">
        <v>13</v>
      </c>
    </row>
    <row r="12" spans="2:5" x14ac:dyDescent="0.35">
      <c r="B12" s="157">
        <v>4</v>
      </c>
      <c r="C12" s="199" t="s">
        <v>458</v>
      </c>
      <c r="D12" s="288" t="s">
        <v>13</v>
      </c>
      <c r="E12" s="288" t="s">
        <v>13</v>
      </c>
    </row>
    <row r="13" spans="2:5" x14ac:dyDescent="0.35">
      <c r="B13" s="157">
        <v>5</v>
      </c>
      <c r="C13" s="302" t="s">
        <v>459</v>
      </c>
      <c r="D13" s="288" t="s">
        <v>13</v>
      </c>
      <c r="E13" s="288" t="s">
        <v>13</v>
      </c>
    </row>
    <row r="14" spans="2:5" x14ac:dyDescent="0.35">
      <c r="B14" s="301">
        <v>6</v>
      </c>
      <c r="C14" s="199" t="s">
        <v>460</v>
      </c>
      <c r="D14" s="288">
        <v>-17.473106830992453</v>
      </c>
      <c r="E14" s="288">
        <v>-20.54</v>
      </c>
    </row>
    <row r="15" spans="2:5" x14ac:dyDescent="0.35">
      <c r="B15" s="301">
        <v>7</v>
      </c>
      <c r="C15" s="303" t="s">
        <v>461</v>
      </c>
      <c r="D15" s="289">
        <v>3290.3852860797501</v>
      </c>
      <c r="E15" s="289">
        <v>2749.09</v>
      </c>
    </row>
    <row r="16" spans="2:5" x14ac:dyDescent="0.35">
      <c r="B16" s="1105" t="s">
        <v>462</v>
      </c>
      <c r="C16" s="1106"/>
      <c r="D16" s="1106"/>
      <c r="E16" s="1107"/>
    </row>
    <row r="17" spans="2:5" x14ac:dyDescent="0.35">
      <c r="B17" s="157">
        <v>8</v>
      </c>
      <c r="C17" s="199" t="s">
        <v>463</v>
      </c>
      <c r="D17" s="288" t="s">
        <v>13</v>
      </c>
      <c r="E17" s="288" t="s">
        <v>13</v>
      </c>
    </row>
    <row r="18" spans="2:5" x14ac:dyDescent="0.35">
      <c r="B18" s="157" t="s">
        <v>464</v>
      </c>
      <c r="C18" s="304" t="s">
        <v>465</v>
      </c>
      <c r="D18" s="288" t="s">
        <v>13</v>
      </c>
      <c r="E18" s="288" t="s">
        <v>13</v>
      </c>
    </row>
    <row r="19" spans="2:5" x14ac:dyDescent="0.35">
      <c r="B19" s="157">
        <v>9</v>
      </c>
      <c r="C19" s="199" t="s">
        <v>466</v>
      </c>
      <c r="D19" s="288" t="s">
        <v>13</v>
      </c>
      <c r="E19" s="288" t="s">
        <v>13</v>
      </c>
    </row>
    <row r="20" spans="2:5" x14ac:dyDescent="0.35">
      <c r="B20" s="157" t="s">
        <v>467</v>
      </c>
      <c r="C20" s="305" t="s">
        <v>468</v>
      </c>
      <c r="D20" s="288" t="s">
        <v>13</v>
      </c>
      <c r="E20" s="288" t="s">
        <v>13</v>
      </c>
    </row>
    <row r="21" spans="2:5" x14ac:dyDescent="0.35">
      <c r="B21" s="157" t="s">
        <v>469</v>
      </c>
      <c r="C21" s="305" t="s">
        <v>470</v>
      </c>
      <c r="D21" s="288" t="s">
        <v>13</v>
      </c>
      <c r="E21" s="288" t="s">
        <v>13</v>
      </c>
    </row>
    <row r="22" spans="2:5" x14ac:dyDescent="0.35">
      <c r="B22" s="157">
        <v>10</v>
      </c>
      <c r="C22" s="199" t="s">
        <v>471</v>
      </c>
      <c r="D22" s="288" t="s">
        <v>13</v>
      </c>
      <c r="E22" s="288" t="s">
        <v>13</v>
      </c>
    </row>
    <row r="23" spans="2:5" x14ac:dyDescent="0.35">
      <c r="B23" s="157" t="s">
        <v>472</v>
      </c>
      <c r="C23" s="199" t="s">
        <v>473</v>
      </c>
      <c r="D23" s="288" t="s">
        <v>13</v>
      </c>
      <c r="E23" s="288" t="s">
        <v>13</v>
      </c>
    </row>
    <row r="24" spans="2:5" x14ac:dyDescent="0.35">
      <c r="B24" s="157" t="s">
        <v>474</v>
      </c>
      <c r="C24" s="199" t="s">
        <v>475</v>
      </c>
      <c r="D24" s="288" t="s">
        <v>13</v>
      </c>
      <c r="E24" s="288" t="s">
        <v>13</v>
      </c>
    </row>
    <row r="25" spans="2:5" x14ac:dyDescent="0.35">
      <c r="B25" s="157">
        <v>11</v>
      </c>
      <c r="C25" s="199" t="s">
        <v>476</v>
      </c>
      <c r="D25" s="288" t="s">
        <v>13</v>
      </c>
      <c r="E25" s="288" t="s">
        <v>13</v>
      </c>
    </row>
    <row r="26" spans="2:5" x14ac:dyDescent="0.35">
      <c r="B26" s="157">
        <v>12</v>
      </c>
      <c r="C26" s="199" t="s">
        <v>477</v>
      </c>
      <c r="D26" s="288" t="s">
        <v>13</v>
      </c>
      <c r="E26" s="288" t="s">
        <v>13</v>
      </c>
    </row>
    <row r="27" spans="2:5" x14ac:dyDescent="0.35">
      <c r="B27" s="301">
        <v>13</v>
      </c>
      <c r="C27" s="306" t="s">
        <v>478</v>
      </c>
      <c r="D27" s="307">
        <v>1.8100000000000001E-4</v>
      </c>
      <c r="E27" s="307">
        <v>0</v>
      </c>
    </row>
    <row r="28" spans="2:5" x14ac:dyDescent="0.35">
      <c r="B28" s="1105" t="s">
        <v>479</v>
      </c>
      <c r="C28" s="1106"/>
      <c r="D28" s="1106"/>
      <c r="E28" s="1107"/>
    </row>
    <row r="29" spans="2:5" x14ac:dyDescent="0.35">
      <c r="B29" s="301">
        <v>14</v>
      </c>
      <c r="C29" s="199" t="s">
        <v>480</v>
      </c>
      <c r="D29" s="308" t="s">
        <v>13</v>
      </c>
      <c r="E29" s="308" t="s">
        <v>13</v>
      </c>
    </row>
    <row r="30" spans="2:5" x14ac:dyDescent="0.35">
      <c r="B30" s="301">
        <v>15</v>
      </c>
      <c r="C30" s="199" t="s">
        <v>481</v>
      </c>
      <c r="D30" s="308" t="s">
        <v>13</v>
      </c>
      <c r="E30" s="308" t="s">
        <v>13</v>
      </c>
    </row>
    <row r="31" spans="2:5" x14ac:dyDescent="0.35">
      <c r="B31" s="301">
        <v>16</v>
      </c>
      <c r="C31" s="199" t="s">
        <v>482</v>
      </c>
      <c r="D31" s="308" t="s">
        <v>13</v>
      </c>
      <c r="E31" s="308" t="s">
        <v>13</v>
      </c>
    </row>
    <row r="32" spans="2:5" x14ac:dyDescent="0.35">
      <c r="B32" s="157" t="s">
        <v>483</v>
      </c>
      <c r="C32" s="199" t="s">
        <v>484</v>
      </c>
      <c r="D32" s="308" t="s">
        <v>13</v>
      </c>
      <c r="E32" s="308" t="s">
        <v>13</v>
      </c>
    </row>
    <row r="33" spans="2:11" x14ac:dyDescent="0.35">
      <c r="B33" s="157">
        <v>17</v>
      </c>
      <c r="C33" s="199" t="s">
        <v>485</v>
      </c>
      <c r="D33" s="308" t="s">
        <v>13</v>
      </c>
      <c r="E33" s="308" t="s">
        <v>13</v>
      </c>
    </row>
    <row r="34" spans="2:11" x14ac:dyDescent="0.35">
      <c r="B34" s="157" t="s">
        <v>486</v>
      </c>
      <c r="C34" s="199" t="s">
        <v>487</v>
      </c>
      <c r="D34" s="308" t="s">
        <v>13</v>
      </c>
      <c r="E34" s="308" t="s">
        <v>13</v>
      </c>
    </row>
    <row r="35" spans="2:11" x14ac:dyDescent="0.35">
      <c r="B35" s="301">
        <v>18</v>
      </c>
      <c r="C35" s="306" t="s">
        <v>488</v>
      </c>
      <c r="D35" s="289">
        <v>0</v>
      </c>
      <c r="E35" s="289">
        <v>0</v>
      </c>
    </row>
    <row r="36" spans="2:11" x14ac:dyDescent="0.35">
      <c r="B36" s="1105" t="s">
        <v>489</v>
      </c>
      <c r="C36" s="1106"/>
      <c r="D36" s="1106"/>
      <c r="E36" s="1107"/>
      <c r="F36" s="319"/>
      <c r="G36" s="319"/>
      <c r="H36" s="319"/>
      <c r="I36" s="319"/>
      <c r="J36" s="319"/>
    </row>
    <row r="37" spans="2:11" x14ac:dyDescent="0.35">
      <c r="B37" s="301">
        <v>19</v>
      </c>
      <c r="C37" s="199" t="s">
        <v>490</v>
      </c>
      <c r="D37" s="307">
        <v>283.04366456000002</v>
      </c>
      <c r="E37" s="288">
        <v>173.75</v>
      </c>
      <c r="F37" s="319"/>
      <c r="G37" s="319"/>
      <c r="H37" s="319"/>
      <c r="I37" s="319"/>
      <c r="J37" s="319"/>
    </row>
    <row r="38" spans="2:11" x14ac:dyDescent="0.35">
      <c r="B38" s="301">
        <v>20</v>
      </c>
      <c r="C38" s="199" t="s">
        <v>491</v>
      </c>
      <c r="D38" s="307">
        <v>-244.79827768500002</v>
      </c>
      <c r="E38" s="288">
        <v>-146.20400000000001</v>
      </c>
      <c r="F38" s="319"/>
      <c r="G38" s="319"/>
      <c r="H38" s="319"/>
      <c r="I38" s="319"/>
      <c r="J38" s="319"/>
      <c r="K38" s="319"/>
    </row>
    <row r="39" spans="2:11" ht="31" x14ac:dyDescent="0.35">
      <c r="B39" s="301">
        <v>21</v>
      </c>
      <c r="C39" s="199" t="s">
        <v>492</v>
      </c>
      <c r="D39" s="309"/>
      <c r="E39" s="288" t="s">
        <v>13</v>
      </c>
    </row>
    <row r="40" spans="2:11" x14ac:dyDescent="0.35">
      <c r="B40" s="301">
        <v>22</v>
      </c>
      <c r="C40" s="306" t="s">
        <v>493</v>
      </c>
      <c r="D40" s="307">
        <v>38.245386875000001</v>
      </c>
      <c r="E40" s="289">
        <v>27.545999999999999</v>
      </c>
    </row>
    <row r="41" spans="2:11" ht="17.5" customHeight="1" x14ac:dyDescent="0.35">
      <c r="B41" s="1043" t="s">
        <v>494</v>
      </c>
      <c r="C41" s="1044"/>
      <c r="D41" s="1044"/>
      <c r="E41" s="1045"/>
    </row>
    <row r="42" spans="2:11" ht="31" x14ac:dyDescent="0.35">
      <c r="B42" s="157" t="s">
        <v>495</v>
      </c>
      <c r="C42" s="310" t="s">
        <v>1588</v>
      </c>
      <c r="D42" s="308" t="s">
        <v>13</v>
      </c>
      <c r="E42" s="308" t="s">
        <v>13</v>
      </c>
    </row>
    <row r="43" spans="2:11" x14ac:dyDescent="0.35">
      <c r="B43" s="157" t="s">
        <v>496</v>
      </c>
      <c r="C43" s="199" t="s">
        <v>497</v>
      </c>
      <c r="D43" s="308" t="s">
        <v>13</v>
      </c>
      <c r="E43" s="308" t="s">
        <v>13</v>
      </c>
    </row>
    <row r="44" spans="2:11" x14ac:dyDescent="0.35">
      <c r="B44" s="301" t="s">
        <v>498</v>
      </c>
      <c r="C44" s="304" t="s">
        <v>499</v>
      </c>
      <c r="D44" s="308" t="s">
        <v>13</v>
      </c>
      <c r="E44" s="308" t="s">
        <v>13</v>
      </c>
    </row>
    <row r="45" spans="2:11" x14ac:dyDescent="0.35">
      <c r="B45" s="301" t="s">
        <v>500</v>
      </c>
      <c r="C45" s="304" t="s">
        <v>501</v>
      </c>
      <c r="D45" s="308" t="s">
        <v>13</v>
      </c>
      <c r="E45" s="308" t="s">
        <v>13</v>
      </c>
    </row>
    <row r="46" spans="2:11" x14ac:dyDescent="0.35">
      <c r="B46" s="301" t="s">
        <v>502</v>
      </c>
      <c r="C46" s="199" t="s">
        <v>503</v>
      </c>
      <c r="D46" s="308" t="s">
        <v>13</v>
      </c>
      <c r="E46" s="308" t="s">
        <v>13</v>
      </c>
    </row>
    <row r="47" spans="2:11" x14ac:dyDescent="0.35">
      <c r="B47" s="301" t="s">
        <v>504</v>
      </c>
      <c r="C47" s="304" t="s">
        <v>505</v>
      </c>
      <c r="D47" s="308" t="s">
        <v>13</v>
      </c>
      <c r="E47" s="308" t="s">
        <v>13</v>
      </c>
    </row>
    <row r="48" spans="2:11" x14ac:dyDescent="0.35">
      <c r="B48" s="301" t="s">
        <v>506</v>
      </c>
      <c r="C48" s="304" t="s">
        <v>507</v>
      </c>
      <c r="D48" s="308" t="s">
        <v>13</v>
      </c>
      <c r="E48" s="308" t="s">
        <v>13</v>
      </c>
    </row>
    <row r="49" spans="2:5" x14ac:dyDescent="0.35">
      <c r="B49" s="301" t="s">
        <v>508</v>
      </c>
      <c r="C49" s="304" t="s">
        <v>509</v>
      </c>
      <c r="D49" s="308" t="s">
        <v>13</v>
      </c>
      <c r="E49" s="308" t="s">
        <v>13</v>
      </c>
    </row>
    <row r="50" spans="2:5" x14ac:dyDescent="0.35">
      <c r="B50" s="301" t="s">
        <v>510</v>
      </c>
      <c r="C50" s="304" t="s">
        <v>511</v>
      </c>
      <c r="D50" s="308" t="s">
        <v>13</v>
      </c>
      <c r="E50" s="308" t="s">
        <v>13</v>
      </c>
    </row>
    <row r="51" spans="2:5" x14ac:dyDescent="0.35">
      <c r="B51" s="301" t="s">
        <v>512</v>
      </c>
      <c r="C51" s="304" t="s">
        <v>513</v>
      </c>
      <c r="D51" s="308" t="s">
        <v>13</v>
      </c>
      <c r="E51" s="308" t="s">
        <v>13</v>
      </c>
    </row>
    <row r="52" spans="2:5" x14ac:dyDescent="0.35">
      <c r="B52" s="301" t="s">
        <v>514</v>
      </c>
      <c r="C52" s="304" t="s">
        <v>515</v>
      </c>
      <c r="D52" s="308" t="s">
        <v>13</v>
      </c>
      <c r="E52" s="308" t="s">
        <v>13</v>
      </c>
    </row>
    <row r="53" spans="2:5" x14ac:dyDescent="0.35">
      <c r="B53" s="301" t="s">
        <v>516</v>
      </c>
      <c r="C53" s="304" t="s">
        <v>517</v>
      </c>
      <c r="D53" s="308" t="s">
        <v>13</v>
      </c>
      <c r="E53" s="308" t="s">
        <v>13</v>
      </c>
    </row>
    <row r="54" spans="2:5" x14ac:dyDescent="0.35">
      <c r="B54" s="311" t="s">
        <v>518</v>
      </c>
      <c r="C54" s="305" t="s">
        <v>519</v>
      </c>
      <c r="D54" s="289">
        <v>0</v>
      </c>
      <c r="E54" s="289">
        <v>0</v>
      </c>
    </row>
    <row r="55" spans="2:5" ht="17.5" customHeight="1" x14ac:dyDescent="0.35">
      <c r="B55" s="1043" t="s">
        <v>520</v>
      </c>
      <c r="C55" s="1044"/>
      <c r="D55" s="1044"/>
      <c r="E55" s="1045"/>
    </row>
    <row r="56" spans="2:5" x14ac:dyDescent="0.35">
      <c r="B56" s="301">
        <v>23</v>
      </c>
      <c r="C56" s="306" t="s">
        <v>521</v>
      </c>
      <c r="D56" s="307">
        <v>307.63255356388686</v>
      </c>
      <c r="E56" s="288">
        <v>241.2</v>
      </c>
    </row>
    <row r="57" spans="2:5" x14ac:dyDescent="0.35">
      <c r="B57" s="301">
        <v>24</v>
      </c>
      <c r="C57" s="306" t="s">
        <v>237</v>
      </c>
      <c r="D57" s="312">
        <v>3328.6308539547458</v>
      </c>
      <c r="E57" s="313">
        <v>2776.6</v>
      </c>
    </row>
    <row r="58" spans="2:5" x14ac:dyDescent="0.35">
      <c r="B58" s="1043" t="s">
        <v>236</v>
      </c>
      <c r="C58" s="1044"/>
      <c r="D58" s="1044"/>
      <c r="E58" s="1045"/>
    </row>
    <row r="59" spans="2:5" x14ac:dyDescent="0.35">
      <c r="B59" s="301">
        <v>25</v>
      </c>
      <c r="C59" s="304" t="s">
        <v>238</v>
      </c>
      <c r="D59" s="314">
        <v>9.2420147220106635E-2</v>
      </c>
      <c r="E59" s="314">
        <v>9.5799999999999996E-2</v>
      </c>
    </row>
    <row r="60" spans="2:5" x14ac:dyDescent="0.35">
      <c r="B60" s="157" t="s">
        <v>522</v>
      </c>
      <c r="C60" s="199" t="s">
        <v>523</v>
      </c>
      <c r="D60" s="315">
        <v>9.2420147220106635E-2</v>
      </c>
      <c r="E60" s="314">
        <v>9.5799999999999996E-2</v>
      </c>
    </row>
    <row r="61" spans="2:5" x14ac:dyDescent="0.35">
      <c r="B61" s="157" t="s">
        <v>524</v>
      </c>
      <c r="C61" s="199" t="s">
        <v>525</v>
      </c>
      <c r="D61" s="315">
        <v>9.2420147220106635E-2</v>
      </c>
      <c r="E61" s="314">
        <v>9.5799999999999996E-2</v>
      </c>
    </row>
    <row r="62" spans="2:5" x14ac:dyDescent="0.35">
      <c r="B62" s="157">
        <v>26</v>
      </c>
      <c r="C62" s="199" t="s">
        <v>526</v>
      </c>
      <c r="D62" s="316">
        <v>0.03</v>
      </c>
      <c r="E62" s="314">
        <v>0.03</v>
      </c>
    </row>
    <row r="63" spans="2:5" x14ac:dyDescent="0.35">
      <c r="B63" s="157" t="s">
        <v>527</v>
      </c>
      <c r="C63" s="199" t="s">
        <v>241</v>
      </c>
      <c r="D63" s="317">
        <v>0</v>
      </c>
      <c r="E63" s="318">
        <v>0</v>
      </c>
    </row>
    <row r="64" spans="2:5" x14ac:dyDescent="0.35">
      <c r="B64" s="157" t="s">
        <v>528</v>
      </c>
      <c r="C64" s="199" t="s">
        <v>529</v>
      </c>
      <c r="D64" s="317">
        <v>0</v>
      </c>
      <c r="E64" s="318">
        <v>0</v>
      </c>
    </row>
    <row r="65" spans="2:5" x14ac:dyDescent="0.35">
      <c r="B65" s="157">
        <v>27</v>
      </c>
      <c r="C65" s="199" t="s">
        <v>247</v>
      </c>
      <c r="D65" s="317">
        <v>0</v>
      </c>
      <c r="E65" s="318">
        <v>0</v>
      </c>
    </row>
    <row r="66" spans="2:5" x14ac:dyDescent="0.35">
      <c r="B66" s="157" t="s">
        <v>530</v>
      </c>
      <c r="C66" s="199" t="s">
        <v>249</v>
      </c>
      <c r="D66" s="316">
        <v>0.03</v>
      </c>
      <c r="E66" s="314">
        <v>0.03</v>
      </c>
    </row>
    <row r="67" spans="2:5" ht="17.5" customHeight="1" x14ac:dyDescent="0.35">
      <c r="B67" s="1043" t="s">
        <v>531</v>
      </c>
      <c r="C67" s="1044"/>
      <c r="D67" s="1044"/>
      <c r="E67" s="1045"/>
    </row>
    <row r="68" spans="2:5" x14ac:dyDescent="0.35">
      <c r="B68" s="157" t="s">
        <v>532</v>
      </c>
      <c r="C68" s="199" t="s">
        <v>533</v>
      </c>
      <c r="D68" s="950" t="s">
        <v>1834</v>
      </c>
      <c r="E68" s="950" t="s">
        <v>1834</v>
      </c>
    </row>
    <row r="69" spans="2:5" ht="17.5" customHeight="1" x14ac:dyDescent="0.35">
      <c r="B69" s="1043" t="s">
        <v>534</v>
      </c>
      <c r="C69" s="1044"/>
      <c r="D69" s="1044"/>
      <c r="E69" s="1045"/>
    </row>
    <row r="70" spans="2:5" ht="31" x14ac:dyDescent="0.35">
      <c r="B70" s="157">
        <v>28</v>
      </c>
      <c r="C70" s="199" t="s">
        <v>535</v>
      </c>
      <c r="D70" s="308" t="s">
        <v>13</v>
      </c>
      <c r="E70" s="308" t="s">
        <v>13</v>
      </c>
    </row>
    <row r="71" spans="2:5" ht="31" x14ac:dyDescent="0.35">
      <c r="B71" s="157">
        <v>29</v>
      </c>
      <c r="C71" s="199" t="s">
        <v>536</v>
      </c>
      <c r="D71" s="308" t="s">
        <v>13</v>
      </c>
      <c r="E71" s="308" t="s">
        <v>13</v>
      </c>
    </row>
    <row r="72" spans="2:5" ht="46.5" x14ac:dyDescent="0.35">
      <c r="B72" s="157">
        <v>30</v>
      </c>
      <c r="C72" s="199" t="s">
        <v>537</v>
      </c>
      <c r="D72" s="308" t="s">
        <v>13</v>
      </c>
      <c r="E72" s="308" t="s">
        <v>13</v>
      </c>
    </row>
    <row r="73" spans="2:5" ht="46.5" x14ac:dyDescent="0.35">
      <c r="B73" s="157" t="s">
        <v>538</v>
      </c>
      <c r="C73" s="199" t="s">
        <v>539</v>
      </c>
      <c r="D73" s="308" t="s">
        <v>13</v>
      </c>
      <c r="E73" s="308" t="s">
        <v>13</v>
      </c>
    </row>
    <row r="74" spans="2:5" ht="46.5" x14ac:dyDescent="0.35">
      <c r="B74" s="157">
        <v>31</v>
      </c>
      <c r="C74" s="199" t="s">
        <v>540</v>
      </c>
      <c r="D74" s="308" t="s">
        <v>13</v>
      </c>
      <c r="E74" s="308" t="s">
        <v>13</v>
      </c>
    </row>
    <row r="75" spans="2:5" ht="46.5" x14ac:dyDescent="0.35">
      <c r="B75" s="157" t="s">
        <v>541</v>
      </c>
      <c r="C75" s="199" t="s">
        <v>542</v>
      </c>
      <c r="D75" s="308" t="s">
        <v>13</v>
      </c>
      <c r="E75" s="308" t="s">
        <v>13</v>
      </c>
    </row>
  </sheetData>
  <mergeCells count="11">
    <mergeCell ref="B41:E41"/>
    <mergeCell ref="B55:E55"/>
    <mergeCell ref="B58:E58"/>
    <mergeCell ref="B67:E67"/>
    <mergeCell ref="B69:E69"/>
    <mergeCell ref="B36:E36"/>
    <mergeCell ref="D5:E5"/>
    <mergeCell ref="B6:C7"/>
    <mergeCell ref="B8:E8"/>
    <mergeCell ref="B16:E16"/>
    <mergeCell ref="B28:E28"/>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F1D87-6562-497F-8727-026FB7757822}">
  <dimension ref="B1:D18"/>
  <sheetViews>
    <sheetView workbookViewId="0"/>
  </sheetViews>
  <sheetFormatPr defaultRowHeight="15.5" x14ac:dyDescent="0.35"/>
  <cols>
    <col min="1" max="1" width="8.7265625" style="5"/>
    <col min="2" max="2" width="13.90625" style="5" customWidth="1"/>
    <col min="3" max="3" width="83.453125" style="5" customWidth="1"/>
    <col min="4" max="4" width="28.08984375" style="5" customWidth="1"/>
    <col min="5" max="16384" width="8.7265625" style="5"/>
  </cols>
  <sheetData>
    <row r="1" spans="2:4" ht="23" customHeight="1" x14ac:dyDescent="0.35"/>
    <row r="2" spans="2:4" ht="34" customHeight="1" x14ac:dyDescent="0.35">
      <c r="B2" s="1114" t="s">
        <v>543</v>
      </c>
      <c r="C2" s="1114"/>
      <c r="D2" s="320"/>
    </row>
    <row r="3" spans="2:4" x14ac:dyDescent="0.35">
      <c r="B3" s="7" t="s">
        <v>93</v>
      </c>
      <c r="D3" s="320"/>
    </row>
    <row r="4" spans="2:4" x14ac:dyDescent="0.35">
      <c r="B4" s="284"/>
      <c r="C4" s="284"/>
      <c r="D4" s="284"/>
    </row>
    <row r="5" spans="2:4" ht="34.5" customHeight="1" x14ac:dyDescent="0.35">
      <c r="B5" s="279"/>
      <c r="C5" s="280"/>
      <c r="D5" s="321" t="s">
        <v>0</v>
      </c>
    </row>
    <row r="6" spans="2:4" ht="31" x14ac:dyDescent="0.35">
      <c r="B6" s="91"/>
      <c r="C6" s="88"/>
      <c r="D6" s="322" t="s">
        <v>453</v>
      </c>
    </row>
    <row r="7" spans="2:4" ht="31" x14ac:dyDescent="0.35">
      <c r="B7" s="238" t="s">
        <v>544</v>
      </c>
      <c r="C7" s="166" t="s">
        <v>545</v>
      </c>
      <c r="D7" s="323">
        <v>3307.8583929107385</v>
      </c>
    </row>
    <row r="8" spans="2:4" x14ac:dyDescent="0.35">
      <c r="B8" s="122" t="s">
        <v>546</v>
      </c>
      <c r="C8" s="126" t="s">
        <v>547</v>
      </c>
      <c r="D8" s="324">
        <v>0</v>
      </c>
    </row>
    <row r="9" spans="2:4" x14ac:dyDescent="0.35">
      <c r="B9" s="122" t="s">
        <v>548</v>
      </c>
      <c r="C9" s="126" t="s">
        <v>549</v>
      </c>
      <c r="D9" s="323">
        <v>3307.8583929107385</v>
      </c>
    </row>
    <row r="10" spans="2:4" x14ac:dyDescent="0.35">
      <c r="B10" s="122" t="s">
        <v>550</v>
      </c>
      <c r="C10" s="126" t="s">
        <v>137</v>
      </c>
      <c r="D10" s="325">
        <v>0</v>
      </c>
    </row>
    <row r="11" spans="2:4" x14ac:dyDescent="0.35">
      <c r="B11" s="122" t="s">
        <v>91</v>
      </c>
      <c r="C11" s="126" t="s">
        <v>551</v>
      </c>
      <c r="D11" s="325">
        <v>486.67168291130929</v>
      </c>
    </row>
    <row r="12" spans="2:4" ht="31" x14ac:dyDescent="0.35">
      <c r="B12" s="122" t="s">
        <v>552</v>
      </c>
      <c r="C12" s="95" t="s">
        <v>553</v>
      </c>
      <c r="D12" s="325">
        <v>0</v>
      </c>
    </row>
    <row r="13" spans="2:4" x14ac:dyDescent="0.35">
      <c r="B13" s="122" t="s">
        <v>554</v>
      </c>
      <c r="C13" s="126" t="s">
        <v>136</v>
      </c>
      <c r="D13" s="325">
        <v>35.135648137238363</v>
      </c>
    </row>
    <row r="14" spans="2:4" x14ac:dyDescent="0.35">
      <c r="B14" s="122" t="s">
        <v>555</v>
      </c>
      <c r="C14" s="126" t="s">
        <v>556</v>
      </c>
      <c r="D14" s="325">
        <v>1745.4930423599301</v>
      </c>
    </row>
    <row r="15" spans="2:4" x14ac:dyDescent="0.35">
      <c r="B15" s="122" t="s">
        <v>557</v>
      </c>
      <c r="C15" s="126" t="s">
        <v>145</v>
      </c>
      <c r="D15" s="325">
        <v>820.20769649265969</v>
      </c>
    </row>
    <row r="16" spans="2:4" x14ac:dyDescent="0.35">
      <c r="B16" s="122" t="s">
        <v>558</v>
      </c>
      <c r="C16" s="95" t="s">
        <v>138</v>
      </c>
      <c r="D16" s="325">
        <v>52.702831140992551</v>
      </c>
    </row>
    <row r="17" spans="2:4" x14ac:dyDescent="0.35">
      <c r="B17" s="122" t="s">
        <v>559</v>
      </c>
      <c r="C17" s="126" t="s">
        <v>165</v>
      </c>
      <c r="D17" s="325">
        <v>77.803515632687606</v>
      </c>
    </row>
    <row r="18" spans="2:4" ht="22" customHeight="1" x14ac:dyDescent="0.35">
      <c r="B18" s="122" t="s">
        <v>560</v>
      </c>
      <c r="C18" s="126" t="s">
        <v>561</v>
      </c>
      <c r="D18" s="325">
        <v>89.843976235920934</v>
      </c>
    </row>
  </sheetData>
  <mergeCells count="1">
    <mergeCell ref="B2:C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7553C-5D4B-4FDA-BAC7-081F1A37AA73}">
  <dimension ref="A1:D7"/>
  <sheetViews>
    <sheetView workbookViewId="0"/>
  </sheetViews>
  <sheetFormatPr defaultColWidth="9.36328125" defaultRowHeight="15.5" x14ac:dyDescent="0.35"/>
  <cols>
    <col min="1" max="1" width="8.81640625" style="637" customWidth="1"/>
    <col min="2" max="2" width="9.36328125" style="637"/>
    <col min="3" max="3" width="55.6328125" style="637" customWidth="1"/>
    <col min="4" max="4" width="54.81640625" style="637" customWidth="1"/>
    <col min="5" max="16384" width="9.36328125" style="637"/>
  </cols>
  <sheetData>
    <row r="1" spans="1:4" ht="21.5" customHeight="1" x14ac:dyDescent="0.35">
      <c r="A1" s="654"/>
    </row>
    <row r="2" spans="1:4" x14ac:dyDescent="0.35">
      <c r="B2" s="951" t="s">
        <v>1338</v>
      </c>
    </row>
    <row r="4" spans="1:4" x14ac:dyDescent="0.35">
      <c r="B4" s="655"/>
      <c r="C4" s="1115"/>
      <c r="D4" s="656" t="s">
        <v>0</v>
      </c>
    </row>
    <row r="5" spans="1:4" x14ac:dyDescent="0.35">
      <c r="B5" s="657" t="s">
        <v>1339</v>
      </c>
      <c r="C5" s="1115"/>
      <c r="D5" s="358" t="s">
        <v>1305</v>
      </c>
    </row>
    <row r="6" spans="1:4" ht="387.5" x14ac:dyDescent="0.35">
      <c r="B6" s="648" t="s">
        <v>915</v>
      </c>
      <c r="C6" s="658" t="s">
        <v>1340</v>
      </c>
      <c r="D6" s="659" t="s">
        <v>1341</v>
      </c>
    </row>
    <row r="7" spans="1:4" ht="46.5" x14ac:dyDescent="0.35">
      <c r="B7" s="648" t="s">
        <v>309</v>
      </c>
      <c r="C7" s="660" t="s">
        <v>1342</v>
      </c>
      <c r="D7" s="659" t="s">
        <v>1764</v>
      </c>
    </row>
  </sheetData>
  <mergeCells count="1">
    <mergeCell ref="C4:C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AA9B9-DAAC-4EB0-A5B1-2AE53607E87B}">
  <dimension ref="B1:D23"/>
  <sheetViews>
    <sheetView workbookViewId="0"/>
  </sheetViews>
  <sheetFormatPr defaultColWidth="9.36328125" defaultRowHeight="15.5" x14ac:dyDescent="0.35"/>
  <cols>
    <col min="1" max="1" width="8.81640625" style="637" customWidth="1"/>
    <col min="2" max="2" width="9.36328125" style="637"/>
    <col min="3" max="3" width="42.6328125" style="637" customWidth="1"/>
    <col min="4" max="4" width="129" style="637" customWidth="1"/>
    <col min="5" max="16384" width="9.36328125" style="637"/>
  </cols>
  <sheetData>
    <row r="1" spans="2:4" ht="21.5" customHeight="1" x14ac:dyDescent="0.35"/>
    <row r="2" spans="2:4" x14ac:dyDescent="0.35">
      <c r="B2" s="661" t="s">
        <v>1343</v>
      </c>
    </row>
    <row r="3" spans="2:4" x14ac:dyDescent="0.35">
      <c r="B3" s="662" t="s">
        <v>1344</v>
      </c>
    </row>
    <row r="4" spans="2:4" x14ac:dyDescent="0.35">
      <c r="D4" s="663"/>
    </row>
    <row r="5" spans="2:4" ht="31" x14ac:dyDescent="0.35">
      <c r="B5" s="651" t="s">
        <v>978</v>
      </c>
      <c r="C5" s="1116" t="s">
        <v>977</v>
      </c>
      <c r="D5" s="1116"/>
    </row>
    <row r="6" spans="2:4" ht="201.5" x14ac:dyDescent="0.35">
      <c r="B6" s="651" t="s">
        <v>915</v>
      </c>
      <c r="C6" s="664" t="s">
        <v>1345</v>
      </c>
      <c r="D6" s="664" t="s">
        <v>1346</v>
      </c>
    </row>
    <row r="7" spans="2:4" ht="108.5" x14ac:dyDescent="0.35">
      <c r="B7" s="651" t="s">
        <v>309</v>
      </c>
      <c r="C7" s="664" t="s">
        <v>1347</v>
      </c>
      <c r="D7" s="664" t="s">
        <v>1348</v>
      </c>
    </row>
    <row r="8" spans="2:4" ht="46.5" x14ac:dyDescent="0.35">
      <c r="B8" s="665" t="s">
        <v>916</v>
      </c>
      <c r="C8" s="664" t="s">
        <v>1349</v>
      </c>
      <c r="D8" s="664" t="s">
        <v>1350</v>
      </c>
    </row>
    <row r="9" spans="2:4" ht="155" x14ac:dyDescent="0.35">
      <c r="B9" s="651" t="s">
        <v>917</v>
      </c>
      <c r="C9" s="664" t="s">
        <v>1351</v>
      </c>
      <c r="D9" s="664" t="s">
        <v>1352</v>
      </c>
    </row>
    <row r="10" spans="2:4" ht="77.5" x14ac:dyDescent="0.35">
      <c r="B10" s="665" t="s">
        <v>918</v>
      </c>
      <c r="C10" s="664" t="s">
        <v>1353</v>
      </c>
      <c r="D10" s="664" t="s">
        <v>1354</v>
      </c>
    </row>
    <row r="11" spans="2:4" ht="93" x14ac:dyDescent="0.35">
      <c r="B11" s="651" t="s">
        <v>919</v>
      </c>
      <c r="C11" s="664" t="s">
        <v>1355</v>
      </c>
      <c r="D11" s="664" t="s">
        <v>1356</v>
      </c>
    </row>
    <row r="12" spans="2:4" ht="124" x14ac:dyDescent="0.35">
      <c r="B12" s="651" t="s">
        <v>920</v>
      </c>
      <c r="C12" s="664" t="s">
        <v>1357</v>
      </c>
      <c r="D12" s="664" t="s">
        <v>1358</v>
      </c>
    </row>
    <row r="13" spans="2:4" ht="108.5" x14ac:dyDescent="0.35">
      <c r="B13" s="651" t="s">
        <v>314</v>
      </c>
      <c r="C13" s="664" t="s">
        <v>1359</v>
      </c>
      <c r="D13" s="871" t="s">
        <v>1360</v>
      </c>
    </row>
    <row r="14" spans="2:4" ht="407" customHeight="1" x14ac:dyDescent="0.35">
      <c r="B14" s="1116" t="s">
        <v>360</v>
      </c>
      <c r="C14" s="666" t="s">
        <v>1361</v>
      </c>
      <c r="D14" s="872" t="s">
        <v>1362</v>
      </c>
    </row>
    <row r="15" spans="2:4" ht="46.5" x14ac:dyDescent="0.35">
      <c r="B15" s="1116"/>
      <c r="C15" s="666" t="s">
        <v>1363</v>
      </c>
      <c r="D15" s="664"/>
    </row>
    <row r="16" spans="2:4" ht="93" x14ac:dyDescent="0.35">
      <c r="B16" s="1116"/>
      <c r="C16" s="666" t="s">
        <v>1364</v>
      </c>
      <c r="D16" s="664"/>
    </row>
    <row r="17" spans="2:4" ht="93" x14ac:dyDescent="0.35">
      <c r="B17" s="1116"/>
      <c r="C17" s="666" t="s">
        <v>1365</v>
      </c>
      <c r="D17" s="664"/>
    </row>
    <row r="18" spans="2:4" ht="46.5" x14ac:dyDescent="0.35">
      <c r="B18" s="1116"/>
      <c r="C18" s="666" t="s">
        <v>1366</v>
      </c>
      <c r="D18" s="664"/>
    </row>
    <row r="19" spans="2:4" x14ac:dyDescent="0.35">
      <c r="B19" s="662"/>
    </row>
    <row r="20" spans="2:4" x14ac:dyDescent="0.35">
      <c r="B20" s="662"/>
    </row>
    <row r="21" spans="2:4" x14ac:dyDescent="0.35">
      <c r="B21" s="662"/>
    </row>
    <row r="22" spans="2:4" x14ac:dyDescent="0.35">
      <c r="B22" s="662"/>
    </row>
    <row r="23" spans="2:4" x14ac:dyDescent="0.35">
      <c r="B23" s="662"/>
    </row>
  </sheetData>
  <mergeCells count="2">
    <mergeCell ref="C5:D5"/>
    <mergeCell ref="B14:B18"/>
  </mergeCells>
  <conditionalFormatting sqref="D13">
    <cfRule type="cellIs" dxfId="6" priority="1" stopIfTrue="1" operator="lessThan">
      <formula>0</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4220E-159F-4915-8365-37085991E7BA}">
  <dimension ref="A1:M46"/>
  <sheetViews>
    <sheetView workbookViewId="0"/>
  </sheetViews>
  <sheetFormatPr defaultColWidth="9.26953125" defaultRowHeight="15.5" x14ac:dyDescent="0.35"/>
  <cols>
    <col min="1" max="1" width="6.453125" style="5" customWidth="1"/>
    <col min="2" max="2" width="10.26953125" style="5" customWidth="1"/>
    <col min="3" max="3" width="26.54296875" style="5" customWidth="1"/>
    <col min="4" max="5" width="12.08984375" style="5" customWidth="1"/>
    <col min="6" max="6" width="11.90625" style="5" customWidth="1"/>
    <col min="7" max="7" width="12" style="5" customWidth="1"/>
    <col min="8" max="8" width="14" style="5" bestFit="1" customWidth="1"/>
    <col min="9" max="9" width="12.7265625" style="5" customWidth="1"/>
    <col min="10" max="10" width="15.453125" style="5" customWidth="1"/>
    <col min="11" max="11" width="13.26953125" style="5" customWidth="1"/>
    <col min="12" max="16384" width="9.26953125" style="5"/>
  </cols>
  <sheetData>
    <row r="1" spans="1:12" ht="22" customHeight="1" x14ac:dyDescent="0.35"/>
    <row r="2" spans="1:12" x14ac:dyDescent="0.35">
      <c r="B2" s="117" t="s">
        <v>794</v>
      </c>
      <c r="G2" s="118"/>
    </row>
    <row r="3" spans="1:12" x14ac:dyDescent="0.35">
      <c r="A3" s="119"/>
      <c r="B3" s="7" t="s">
        <v>93</v>
      </c>
      <c r="G3" s="118"/>
      <c r="H3" s="118"/>
      <c r="I3" s="118"/>
      <c r="J3" s="118"/>
      <c r="K3" s="118"/>
      <c r="L3" s="118"/>
    </row>
    <row r="4" spans="1:12" x14ac:dyDescent="0.35">
      <c r="A4" s="119"/>
      <c r="C4" s="120"/>
    </row>
    <row r="5" spans="1:12" x14ac:dyDescent="0.35">
      <c r="A5" s="119"/>
      <c r="C5" s="120"/>
    </row>
    <row r="6" spans="1:12" x14ac:dyDescent="0.35">
      <c r="B6" s="116"/>
      <c r="C6" s="86"/>
      <c r="D6" s="121" t="s">
        <v>0</v>
      </c>
      <c r="E6" s="93" t="s">
        <v>14</v>
      </c>
      <c r="F6" s="93" t="s">
        <v>15</v>
      </c>
      <c r="G6" s="93" t="s">
        <v>16</v>
      </c>
      <c r="H6" s="93" t="s">
        <v>17</v>
      </c>
      <c r="I6" s="93" t="s">
        <v>18</v>
      </c>
      <c r="J6" s="93" t="s">
        <v>19</v>
      </c>
      <c r="K6" s="93" t="s">
        <v>20</v>
      </c>
    </row>
    <row r="7" spans="1:12" ht="15.5" customHeight="1" x14ac:dyDescent="0.35">
      <c r="B7" s="91"/>
      <c r="C7" s="88"/>
      <c r="D7" s="1131" t="s">
        <v>795</v>
      </c>
      <c r="E7" s="1123"/>
      <c r="F7" s="1123"/>
      <c r="G7" s="1123"/>
      <c r="H7" s="1132" t="s">
        <v>796</v>
      </c>
      <c r="I7" s="1133"/>
      <c r="J7" s="1133"/>
      <c r="K7" s="1131"/>
    </row>
    <row r="8" spans="1:12" ht="31" x14ac:dyDescent="0.35">
      <c r="B8" s="123" t="s">
        <v>797</v>
      </c>
      <c r="C8" s="124" t="s">
        <v>798</v>
      </c>
      <c r="D8" s="81" t="s">
        <v>793</v>
      </c>
      <c r="E8" s="81" t="s">
        <v>799</v>
      </c>
      <c r="F8" s="81" t="s">
        <v>700</v>
      </c>
      <c r="G8" s="81" t="s">
        <v>800</v>
      </c>
      <c r="H8" s="81" t="s">
        <v>793</v>
      </c>
      <c r="I8" s="81" t="s">
        <v>799</v>
      </c>
      <c r="J8" s="81" t="s">
        <v>700</v>
      </c>
      <c r="K8" s="81" t="s">
        <v>800</v>
      </c>
    </row>
    <row r="9" spans="1:12" ht="46.5" x14ac:dyDescent="0.35">
      <c r="B9" s="125" t="s">
        <v>801</v>
      </c>
      <c r="C9" s="126" t="s">
        <v>802</v>
      </c>
      <c r="D9" s="127">
        <v>46022</v>
      </c>
      <c r="E9" s="127">
        <v>45930</v>
      </c>
      <c r="F9" s="127">
        <v>45838</v>
      </c>
      <c r="G9" s="127">
        <v>45747</v>
      </c>
      <c r="H9" s="127">
        <v>46022</v>
      </c>
      <c r="I9" s="127">
        <v>45930</v>
      </c>
      <c r="J9" s="127">
        <v>45838</v>
      </c>
      <c r="K9" s="127">
        <v>45747</v>
      </c>
    </row>
    <row r="10" spans="1:12" x14ac:dyDescent="0.35">
      <c r="B10" s="1136" t="s">
        <v>803</v>
      </c>
      <c r="C10" s="1137"/>
      <c r="D10" s="1137"/>
      <c r="E10" s="1137"/>
      <c r="F10" s="1137"/>
      <c r="G10" s="1137"/>
      <c r="H10" s="1137"/>
      <c r="I10" s="1140"/>
      <c r="J10" s="1140"/>
      <c r="K10" s="1141"/>
    </row>
    <row r="11" spans="1:12" ht="31" x14ac:dyDescent="0.35">
      <c r="B11" s="122">
        <v>1</v>
      </c>
      <c r="C11" s="126" t="s">
        <v>804</v>
      </c>
      <c r="D11" s="1129"/>
      <c r="E11" s="1129"/>
      <c r="F11" s="1129"/>
      <c r="G11" s="1129"/>
      <c r="H11" s="128">
        <v>453.89021898919299</v>
      </c>
      <c r="I11" s="129">
        <v>463.48607219000002</v>
      </c>
      <c r="J11" s="129">
        <v>470</v>
      </c>
      <c r="K11" s="129">
        <v>511.7</v>
      </c>
    </row>
    <row r="12" spans="1:12" x14ac:dyDescent="0.35">
      <c r="B12" s="1136" t="s">
        <v>805</v>
      </c>
      <c r="C12" s="1137"/>
      <c r="D12" s="1137"/>
      <c r="E12" s="1137"/>
      <c r="F12" s="1137"/>
      <c r="G12" s="1137"/>
      <c r="H12" s="1137"/>
      <c r="I12" s="1138"/>
      <c r="J12" s="1138"/>
      <c r="K12" s="1139"/>
    </row>
    <row r="13" spans="1:12" ht="62" x14ac:dyDescent="0.35">
      <c r="B13" s="122">
        <v>2</v>
      </c>
      <c r="C13" s="126" t="s">
        <v>806</v>
      </c>
      <c r="D13" s="82">
        <v>2324.8798377135922</v>
      </c>
      <c r="E13" s="131">
        <v>1918.63158931</v>
      </c>
      <c r="F13" s="131">
        <v>1516.6</v>
      </c>
      <c r="G13" s="131">
        <v>1162.5999999999999</v>
      </c>
      <c r="H13" s="130">
        <v>204.34112916512152</v>
      </c>
      <c r="I13" s="131">
        <v>198.52717013999998</v>
      </c>
      <c r="J13" s="131">
        <v>186.8</v>
      </c>
      <c r="K13" s="131">
        <v>178.7</v>
      </c>
    </row>
    <row r="14" spans="1:12" x14ac:dyDescent="0.35">
      <c r="B14" s="122">
        <v>3</v>
      </c>
      <c r="C14" s="132" t="s">
        <v>807</v>
      </c>
      <c r="D14" s="82">
        <v>152.22764834386999</v>
      </c>
      <c r="E14" s="131">
        <v>107.72016762999999</v>
      </c>
      <c r="F14" s="131">
        <v>66.7</v>
      </c>
      <c r="G14" s="131">
        <v>33.4</v>
      </c>
      <c r="H14" s="130">
        <v>7.6113824171935009</v>
      </c>
      <c r="I14" s="131">
        <v>5.3860083799999998</v>
      </c>
      <c r="J14" s="131">
        <v>3.3</v>
      </c>
      <c r="K14" s="131">
        <v>1.7</v>
      </c>
    </row>
    <row r="15" spans="1:12" x14ac:dyDescent="0.35">
      <c r="B15" s="122">
        <v>4</v>
      </c>
      <c r="C15" s="132" t="s">
        <v>808</v>
      </c>
      <c r="D15" s="82">
        <v>1204.1509056777893</v>
      </c>
      <c r="E15" s="131">
        <v>1170.7696914400001</v>
      </c>
      <c r="F15" s="131">
        <v>1131.9000000000001</v>
      </c>
      <c r="G15" s="131">
        <v>1129.2</v>
      </c>
      <c r="H15" s="130">
        <v>142.89387560166085</v>
      </c>
      <c r="I15" s="131">
        <v>160.86869408999999</v>
      </c>
      <c r="J15" s="131">
        <v>168.5</v>
      </c>
      <c r="K15" s="131">
        <v>177</v>
      </c>
    </row>
    <row r="16" spans="1:12" ht="31" x14ac:dyDescent="0.35">
      <c r="B16" s="122">
        <v>5</v>
      </c>
      <c r="C16" s="126" t="s">
        <v>809</v>
      </c>
      <c r="D16" s="82">
        <v>20.262704823577778</v>
      </c>
      <c r="E16" s="131">
        <v>16.507250060000001</v>
      </c>
      <c r="F16" s="131">
        <v>11.8</v>
      </c>
      <c r="G16" s="131">
        <v>8</v>
      </c>
      <c r="H16" s="130">
        <v>11.326911161851855</v>
      </c>
      <c r="I16" s="131">
        <v>9.3853565900000007</v>
      </c>
      <c r="J16" s="131">
        <v>6.8</v>
      </c>
      <c r="K16" s="131">
        <v>4.4000000000000004</v>
      </c>
    </row>
    <row r="17" spans="2:11" ht="62" x14ac:dyDescent="0.35">
      <c r="B17" s="122">
        <v>6</v>
      </c>
      <c r="C17" s="132" t="s">
        <v>810</v>
      </c>
      <c r="D17" s="82">
        <v>0</v>
      </c>
      <c r="E17" s="131">
        <v>0</v>
      </c>
      <c r="F17" s="131">
        <v>0</v>
      </c>
      <c r="G17" s="131">
        <v>0</v>
      </c>
      <c r="H17" s="130">
        <v>0</v>
      </c>
      <c r="I17" s="131">
        <v>0</v>
      </c>
      <c r="J17" s="131">
        <v>0</v>
      </c>
      <c r="K17" s="131">
        <v>0</v>
      </c>
    </row>
    <row r="18" spans="2:11" ht="31" x14ac:dyDescent="0.35">
      <c r="B18" s="122">
        <v>7</v>
      </c>
      <c r="C18" s="132" t="s">
        <v>811</v>
      </c>
      <c r="D18" s="82">
        <v>19.565258897466666</v>
      </c>
      <c r="E18" s="131">
        <v>15.844252470000001</v>
      </c>
      <c r="F18" s="131">
        <v>11.2</v>
      </c>
      <c r="G18" s="131">
        <v>7.4</v>
      </c>
      <c r="H18" s="130">
        <v>10.629465235740742</v>
      </c>
      <c r="I18" s="131">
        <v>8.7223590000000009</v>
      </c>
      <c r="J18" s="131">
        <v>6.1</v>
      </c>
      <c r="K18" s="131">
        <v>3.8</v>
      </c>
    </row>
    <row r="19" spans="2:11" x14ac:dyDescent="0.35">
      <c r="B19" s="122">
        <v>8</v>
      </c>
      <c r="C19" s="132" t="s">
        <v>812</v>
      </c>
      <c r="D19" s="82">
        <v>0.69744592611111111</v>
      </c>
      <c r="E19" s="131">
        <v>0.66299758999999991</v>
      </c>
      <c r="F19" s="131">
        <v>0.6</v>
      </c>
      <c r="G19" s="131">
        <v>0.6</v>
      </c>
      <c r="H19" s="130">
        <v>0.69744592611111111</v>
      </c>
      <c r="I19" s="131">
        <v>0.66299758999999991</v>
      </c>
      <c r="J19" s="131">
        <v>0.6</v>
      </c>
      <c r="K19" s="131">
        <v>0.6</v>
      </c>
    </row>
    <row r="20" spans="2:11" ht="31" x14ac:dyDescent="0.35">
      <c r="B20" s="122">
        <v>9</v>
      </c>
      <c r="C20" s="132" t="s">
        <v>813</v>
      </c>
      <c r="D20" s="1134"/>
      <c r="E20" s="1134"/>
      <c r="F20" s="1134"/>
      <c r="G20" s="1134"/>
      <c r="H20" s="133"/>
      <c r="I20" s="134"/>
      <c r="J20" s="134"/>
      <c r="K20" s="134"/>
    </row>
    <row r="21" spans="2:11" x14ac:dyDescent="0.35">
      <c r="B21" s="122">
        <v>10</v>
      </c>
      <c r="C21" s="126" t="s">
        <v>814</v>
      </c>
      <c r="D21" s="130">
        <v>263.19195715958961</v>
      </c>
      <c r="E21" s="82">
        <v>235.86105287999999</v>
      </c>
      <c r="F21" s="82">
        <v>204.5</v>
      </c>
      <c r="G21" s="82">
        <v>182.3</v>
      </c>
      <c r="H21" s="130">
        <v>30.467522813229476</v>
      </c>
      <c r="I21" s="82">
        <v>27.75926484</v>
      </c>
      <c r="J21" s="82">
        <v>25.8</v>
      </c>
      <c r="K21" s="82">
        <v>24.1</v>
      </c>
    </row>
    <row r="22" spans="2:11" ht="62" x14ac:dyDescent="0.35">
      <c r="B22" s="122">
        <v>11</v>
      </c>
      <c r="C22" s="132" t="s">
        <v>815</v>
      </c>
      <c r="D22" s="130">
        <v>0</v>
      </c>
      <c r="E22" s="82">
        <v>0</v>
      </c>
      <c r="F22" s="82">
        <v>0</v>
      </c>
      <c r="G22" s="82">
        <v>0</v>
      </c>
      <c r="H22" s="130">
        <v>0</v>
      </c>
      <c r="I22" s="82">
        <v>0</v>
      </c>
      <c r="J22" s="82">
        <v>0</v>
      </c>
      <c r="K22" s="82">
        <v>0</v>
      </c>
    </row>
    <row r="23" spans="2:11" ht="46.5" x14ac:dyDescent="0.35">
      <c r="B23" s="122">
        <v>12</v>
      </c>
      <c r="C23" s="132" t="s">
        <v>816</v>
      </c>
      <c r="D23" s="130">
        <v>0</v>
      </c>
      <c r="E23" s="82">
        <v>0</v>
      </c>
      <c r="F23" s="82">
        <v>0</v>
      </c>
      <c r="G23" s="82">
        <v>0</v>
      </c>
      <c r="H23" s="130">
        <v>0</v>
      </c>
      <c r="I23" s="82">
        <v>0</v>
      </c>
      <c r="J23" s="82">
        <v>0</v>
      </c>
      <c r="K23" s="82">
        <v>0</v>
      </c>
    </row>
    <row r="24" spans="2:11" ht="31" x14ac:dyDescent="0.35">
      <c r="B24" s="122">
        <v>13</v>
      </c>
      <c r="C24" s="132" t="s">
        <v>817</v>
      </c>
      <c r="D24" s="130">
        <v>263.19195715958961</v>
      </c>
      <c r="E24" s="82">
        <v>235.86105287999999</v>
      </c>
      <c r="F24" s="82">
        <v>204.5</v>
      </c>
      <c r="G24" s="82">
        <v>182.3</v>
      </c>
      <c r="H24" s="130">
        <v>30.467522813229476</v>
      </c>
      <c r="I24" s="82">
        <v>27.75926484</v>
      </c>
      <c r="J24" s="82">
        <v>25.8</v>
      </c>
      <c r="K24" s="82">
        <v>24.1</v>
      </c>
    </row>
    <row r="25" spans="2:11" ht="31" x14ac:dyDescent="0.35">
      <c r="B25" s="122">
        <v>14</v>
      </c>
      <c r="C25" s="126" t="s">
        <v>818</v>
      </c>
      <c r="D25" s="130">
        <v>2.9779539216666668</v>
      </c>
      <c r="E25" s="82">
        <v>2.9537901800000004</v>
      </c>
      <c r="F25" s="82">
        <v>2.8</v>
      </c>
      <c r="G25" s="82">
        <v>2.4</v>
      </c>
      <c r="H25" s="130">
        <v>0</v>
      </c>
      <c r="I25" s="82">
        <v>0</v>
      </c>
      <c r="J25" s="82">
        <v>0</v>
      </c>
      <c r="K25" s="82">
        <v>0</v>
      </c>
    </row>
    <row r="26" spans="2:11" ht="31" x14ac:dyDescent="0.35">
      <c r="B26" s="122">
        <v>15</v>
      </c>
      <c r="C26" s="126" t="s">
        <v>819</v>
      </c>
      <c r="D26" s="130">
        <v>0</v>
      </c>
      <c r="E26" s="82">
        <v>0</v>
      </c>
      <c r="F26" s="82">
        <v>0</v>
      </c>
      <c r="G26" s="82">
        <v>0</v>
      </c>
      <c r="H26" s="130">
        <v>0</v>
      </c>
      <c r="I26" s="82">
        <v>0</v>
      </c>
      <c r="J26" s="82">
        <v>0</v>
      </c>
      <c r="K26" s="82">
        <v>0</v>
      </c>
    </row>
    <row r="27" spans="2:11" ht="31" x14ac:dyDescent="0.35">
      <c r="B27" s="122">
        <v>16</v>
      </c>
      <c r="C27" s="126" t="s">
        <v>820</v>
      </c>
      <c r="D27" s="1129"/>
      <c r="E27" s="1129"/>
      <c r="F27" s="1129"/>
      <c r="G27" s="1129"/>
      <c r="H27" s="130">
        <v>246.13556314020286</v>
      </c>
      <c r="I27" s="82">
        <v>235.67179156</v>
      </c>
      <c r="J27" s="82">
        <v>219.3</v>
      </c>
      <c r="K27" s="82">
        <v>207.1</v>
      </c>
    </row>
    <row r="28" spans="2:11" x14ac:dyDescent="0.35">
      <c r="B28" s="1135" t="s">
        <v>821</v>
      </c>
      <c r="C28" s="1135"/>
      <c r="D28" s="1135"/>
      <c r="E28" s="1135"/>
      <c r="F28" s="1135"/>
      <c r="G28" s="1135"/>
      <c r="H28" s="1135"/>
      <c r="I28" s="1135"/>
      <c r="J28" s="1135"/>
      <c r="K28" s="1135"/>
    </row>
    <row r="29" spans="2:11" ht="31" x14ac:dyDescent="0.35">
      <c r="B29" s="122">
        <v>17</v>
      </c>
      <c r="C29" s="126" t="s">
        <v>822</v>
      </c>
      <c r="D29" s="130">
        <v>0</v>
      </c>
      <c r="E29" s="9">
        <v>0</v>
      </c>
      <c r="F29" s="9">
        <v>0</v>
      </c>
      <c r="G29" s="9">
        <v>0</v>
      </c>
      <c r="H29" s="9">
        <v>0</v>
      </c>
      <c r="I29" s="9">
        <v>0</v>
      </c>
      <c r="J29" s="9">
        <v>0</v>
      </c>
      <c r="K29" s="9">
        <v>0</v>
      </c>
    </row>
    <row r="30" spans="2:11" ht="31" x14ac:dyDescent="0.35">
      <c r="B30" s="122">
        <v>18</v>
      </c>
      <c r="C30" s="126" t="s">
        <v>823</v>
      </c>
      <c r="D30" s="130">
        <v>70.24718761863204</v>
      </c>
      <c r="E30" s="130">
        <v>70.565774319999989</v>
      </c>
      <c r="F30" s="130">
        <v>70.900000000000006</v>
      </c>
      <c r="G30" s="130">
        <v>68.7</v>
      </c>
      <c r="H30" s="130">
        <v>56.943015912485713</v>
      </c>
      <c r="I30" s="130">
        <v>55.059469810000003</v>
      </c>
      <c r="J30" s="130">
        <v>53.4</v>
      </c>
      <c r="K30" s="130">
        <v>50.3</v>
      </c>
    </row>
    <row r="31" spans="2:11" x14ac:dyDescent="0.35">
      <c r="B31" s="122">
        <v>19</v>
      </c>
      <c r="C31" s="126" t="s">
        <v>824</v>
      </c>
      <c r="D31" s="130">
        <v>11.049937191575331</v>
      </c>
      <c r="E31" s="130">
        <v>7.1102517900000004</v>
      </c>
      <c r="F31" s="130">
        <v>3.4</v>
      </c>
      <c r="G31" s="9">
        <v>0</v>
      </c>
      <c r="H31" s="130">
        <v>2.2341933689086741</v>
      </c>
      <c r="I31" s="130">
        <v>1.4301062900000001</v>
      </c>
      <c r="J31" s="130">
        <v>0.7</v>
      </c>
      <c r="K31" s="9">
        <v>0</v>
      </c>
    </row>
    <row r="32" spans="2:11" ht="14.5" customHeight="1" x14ac:dyDescent="0.35">
      <c r="B32" s="1123" t="s">
        <v>825</v>
      </c>
      <c r="C32" s="1128" t="s">
        <v>826</v>
      </c>
      <c r="D32" s="1129"/>
      <c r="E32" s="1129"/>
      <c r="F32" s="1129"/>
      <c r="G32" s="1129"/>
      <c r="H32" s="1122">
        <v>0</v>
      </c>
      <c r="I32" s="1130">
        <v>0</v>
      </c>
      <c r="J32" s="1122">
        <v>0</v>
      </c>
      <c r="K32" s="1122"/>
    </row>
    <row r="33" spans="2:13" x14ac:dyDescent="0.35">
      <c r="B33" s="1123"/>
      <c r="C33" s="1128"/>
      <c r="D33" s="1129"/>
      <c r="E33" s="1129"/>
      <c r="F33" s="1129"/>
      <c r="G33" s="1129"/>
      <c r="H33" s="1122"/>
      <c r="I33" s="1127"/>
      <c r="J33" s="1122"/>
      <c r="K33" s="1122"/>
    </row>
    <row r="34" spans="2:13" ht="14.5" customHeight="1" x14ac:dyDescent="0.35">
      <c r="B34" s="1123" t="s">
        <v>827</v>
      </c>
      <c r="C34" s="1128" t="s">
        <v>828</v>
      </c>
      <c r="D34" s="1129"/>
      <c r="E34" s="1129"/>
      <c r="F34" s="1129"/>
      <c r="G34" s="1129"/>
      <c r="H34" s="1122">
        <v>0</v>
      </c>
      <c r="I34" s="1130">
        <v>0</v>
      </c>
      <c r="J34" s="1122">
        <v>0</v>
      </c>
      <c r="K34" s="1122"/>
    </row>
    <row r="35" spans="2:13" x14ac:dyDescent="0.35">
      <c r="B35" s="1123"/>
      <c r="C35" s="1128"/>
      <c r="D35" s="1129"/>
      <c r="E35" s="1129"/>
      <c r="F35" s="1129"/>
      <c r="G35" s="1129"/>
      <c r="H35" s="1122"/>
      <c r="I35" s="1127"/>
      <c r="J35" s="1122"/>
      <c r="K35" s="1122"/>
    </row>
    <row r="36" spans="2:13" x14ac:dyDescent="0.35">
      <c r="B36" s="122">
        <v>20</v>
      </c>
      <c r="C36" s="126" t="s">
        <v>829</v>
      </c>
      <c r="D36" s="130">
        <v>81.29712481020735</v>
      </c>
      <c r="E36" s="82">
        <v>77.676026120000003</v>
      </c>
      <c r="F36" s="82">
        <v>74.345423115267195</v>
      </c>
      <c r="G36" s="82">
        <v>68.7</v>
      </c>
      <c r="H36" s="130">
        <v>59.177209281394383</v>
      </c>
      <c r="I36" s="82">
        <v>56.489576100000001</v>
      </c>
      <c r="J36" s="82">
        <v>54</v>
      </c>
      <c r="K36" s="82">
        <v>50.3</v>
      </c>
    </row>
    <row r="37" spans="2:13" ht="14.5" customHeight="1" x14ac:dyDescent="0.35">
      <c r="B37" s="1123" t="s">
        <v>338</v>
      </c>
      <c r="C37" s="1124" t="s">
        <v>830</v>
      </c>
      <c r="D37" s="1122"/>
      <c r="E37" s="1130">
        <v>0</v>
      </c>
      <c r="F37" s="1130">
        <v>0</v>
      </c>
      <c r="G37" s="1130">
        <v>0</v>
      </c>
      <c r="H37" s="1122">
        <v>0</v>
      </c>
      <c r="I37" s="1122">
        <v>0</v>
      </c>
      <c r="J37" s="1122">
        <v>0</v>
      </c>
      <c r="K37" s="1122">
        <v>0</v>
      </c>
    </row>
    <row r="38" spans="2:13" x14ac:dyDescent="0.35">
      <c r="B38" s="1123"/>
      <c r="C38" s="1124"/>
      <c r="D38" s="1122"/>
      <c r="E38" s="1127"/>
      <c r="F38" s="1127"/>
      <c r="G38" s="1127"/>
      <c r="H38" s="1122"/>
      <c r="I38" s="1122"/>
      <c r="J38" s="1122"/>
      <c r="K38" s="1122"/>
    </row>
    <row r="39" spans="2:13" ht="14.5" customHeight="1" x14ac:dyDescent="0.35">
      <c r="B39" s="1123" t="s">
        <v>340</v>
      </c>
      <c r="C39" s="1124" t="s">
        <v>831</v>
      </c>
      <c r="D39" s="1122"/>
      <c r="E39" s="1130">
        <v>0</v>
      </c>
      <c r="F39" s="1130">
        <v>0</v>
      </c>
      <c r="G39" s="1130">
        <v>0</v>
      </c>
      <c r="H39" s="1122">
        <v>0</v>
      </c>
      <c r="I39" s="1122">
        <v>0</v>
      </c>
      <c r="J39" s="1122">
        <v>0</v>
      </c>
      <c r="K39" s="1122">
        <v>0</v>
      </c>
    </row>
    <row r="40" spans="2:13" x14ac:dyDescent="0.35">
      <c r="B40" s="1123"/>
      <c r="C40" s="1124"/>
      <c r="D40" s="1122"/>
      <c r="E40" s="1127"/>
      <c r="F40" s="1127"/>
      <c r="G40" s="1127"/>
      <c r="H40" s="1122"/>
      <c r="I40" s="1122"/>
      <c r="J40" s="1122"/>
      <c r="K40" s="1122"/>
    </row>
    <row r="41" spans="2:13" ht="14.5" customHeight="1" x14ac:dyDescent="0.35">
      <c r="B41" s="1123" t="s">
        <v>342</v>
      </c>
      <c r="C41" s="1124" t="s">
        <v>832</v>
      </c>
      <c r="D41" s="1125">
        <v>81.297124810207393</v>
      </c>
      <c r="E41" s="1126">
        <v>77.676026120000003</v>
      </c>
      <c r="F41" s="1126">
        <v>74.3</v>
      </c>
      <c r="G41" s="1126">
        <v>68.7</v>
      </c>
      <c r="H41" s="1125">
        <v>59.177209281394397</v>
      </c>
      <c r="I41" s="1120">
        <v>56.489576100000001</v>
      </c>
      <c r="J41" s="1120">
        <v>54</v>
      </c>
      <c r="K41" s="1120">
        <v>50.3</v>
      </c>
    </row>
    <row r="42" spans="2:13" ht="14.5" customHeight="1" x14ac:dyDescent="0.35">
      <c r="B42" s="1123"/>
      <c r="C42" s="1124"/>
      <c r="D42" s="1125"/>
      <c r="E42" s="1127"/>
      <c r="F42" s="1127"/>
      <c r="G42" s="1127"/>
      <c r="H42" s="1125"/>
      <c r="I42" s="1122"/>
      <c r="J42" s="1122"/>
      <c r="K42" s="1121"/>
    </row>
    <row r="43" spans="2:13" x14ac:dyDescent="0.35">
      <c r="B43" s="1118" t="s">
        <v>833</v>
      </c>
      <c r="C43" s="1119"/>
      <c r="D43" s="1119"/>
      <c r="E43" s="1119"/>
      <c r="F43" s="1119"/>
      <c r="G43" s="1119"/>
      <c r="H43" s="1119"/>
      <c r="I43" s="1119"/>
      <c r="J43" s="1119"/>
      <c r="K43" s="1119"/>
    </row>
    <row r="44" spans="2:13" x14ac:dyDescent="0.35">
      <c r="B44" s="135" t="s">
        <v>834</v>
      </c>
      <c r="C44" s="136" t="s">
        <v>835</v>
      </c>
      <c r="D44" s="1117"/>
      <c r="E44" s="1117"/>
      <c r="F44" s="1117"/>
      <c r="G44" s="1117"/>
      <c r="H44" s="137">
        <v>453.89021898919299</v>
      </c>
      <c r="I44" s="137">
        <v>463.48607219000002</v>
      </c>
      <c r="J44" s="137">
        <v>470</v>
      </c>
      <c r="K44" s="137">
        <v>511.7</v>
      </c>
      <c r="M44" s="140"/>
    </row>
    <row r="45" spans="2:13" x14ac:dyDescent="0.35">
      <c r="B45" s="135">
        <v>22</v>
      </c>
      <c r="C45" s="136" t="s">
        <v>836</v>
      </c>
      <c r="D45" s="1117"/>
      <c r="E45" s="1117"/>
      <c r="F45" s="1117"/>
      <c r="G45" s="1117"/>
      <c r="H45" s="137">
        <v>186.95835385880844</v>
      </c>
      <c r="I45" s="137">
        <v>179.18221546000001</v>
      </c>
      <c r="J45" s="137">
        <v>165.3</v>
      </c>
      <c r="K45" s="137">
        <v>156.9</v>
      </c>
      <c r="M45" s="140"/>
    </row>
    <row r="46" spans="2:13" x14ac:dyDescent="0.35">
      <c r="B46" s="135">
        <v>23</v>
      </c>
      <c r="C46" s="136" t="s">
        <v>837</v>
      </c>
      <c r="D46" s="1117"/>
      <c r="E46" s="1117"/>
      <c r="F46" s="1117"/>
      <c r="G46" s="1117"/>
      <c r="H46" s="138">
        <v>2.4683597477969026</v>
      </c>
      <c r="I46" s="139">
        <v>2.649</v>
      </c>
      <c r="J46" s="139">
        <v>2.9444319090535647</v>
      </c>
      <c r="K46" s="139">
        <v>3.4159000000000002</v>
      </c>
      <c r="M46" s="140"/>
    </row>
  </sheetData>
  <mergeCells count="56">
    <mergeCell ref="B34:B35"/>
    <mergeCell ref="H34:H35"/>
    <mergeCell ref="I34:I35"/>
    <mergeCell ref="B32:B33"/>
    <mergeCell ref="H32:H33"/>
    <mergeCell ref="I32:I33"/>
    <mergeCell ref="D32:G33"/>
    <mergeCell ref="B37:B38"/>
    <mergeCell ref="C37:C38"/>
    <mergeCell ref="D37:D38"/>
    <mergeCell ref="E37:E38"/>
    <mergeCell ref="F37:F38"/>
    <mergeCell ref="B39:B40"/>
    <mergeCell ref="C39:C40"/>
    <mergeCell ref="D39:D40"/>
    <mergeCell ref="E39:E40"/>
    <mergeCell ref="F39:F40"/>
    <mergeCell ref="D7:G7"/>
    <mergeCell ref="H7:K7"/>
    <mergeCell ref="D11:G11"/>
    <mergeCell ref="D20:G20"/>
    <mergeCell ref="C32:C33"/>
    <mergeCell ref="J32:J33"/>
    <mergeCell ref="K32:K33"/>
    <mergeCell ref="D27:G27"/>
    <mergeCell ref="B28:K28"/>
    <mergeCell ref="B12:K12"/>
    <mergeCell ref="B10:K10"/>
    <mergeCell ref="K39:K40"/>
    <mergeCell ref="K37:K38"/>
    <mergeCell ref="C34:C35"/>
    <mergeCell ref="D34:G35"/>
    <mergeCell ref="K34:K35"/>
    <mergeCell ref="J39:J40"/>
    <mergeCell ref="J37:J38"/>
    <mergeCell ref="G39:G40"/>
    <mergeCell ref="H39:H40"/>
    <mergeCell ref="I39:I40"/>
    <mergeCell ref="J34:J35"/>
    <mergeCell ref="G37:G38"/>
    <mergeCell ref="H37:H38"/>
    <mergeCell ref="I37:I38"/>
    <mergeCell ref="D45:G45"/>
    <mergeCell ref="D46:G46"/>
    <mergeCell ref="B43:K43"/>
    <mergeCell ref="D44:G44"/>
    <mergeCell ref="K41:K42"/>
    <mergeCell ref="J41:J42"/>
    <mergeCell ref="B41:B42"/>
    <mergeCell ref="C41:C42"/>
    <mergeCell ref="D41:D42"/>
    <mergeCell ref="E41:E42"/>
    <mergeCell ref="F41:F42"/>
    <mergeCell ref="G41:G42"/>
    <mergeCell ref="H41:H42"/>
    <mergeCell ref="I41:I42"/>
  </mergeCells>
  <phoneticPr fontId="13"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197FA-A0C7-42FF-ACD6-4F1A03162489}">
  <dimension ref="A1:D15"/>
  <sheetViews>
    <sheetView workbookViewId="0"/>
  </sheetViews>
  <sheetFormatPr defaultColWidth="8.81640625" defaultRowHeight="15.5" x14ac:dyDescent="0.35"/>
  <cols>
    <col min="1" max="1" width="8.6328125" style="668" customWidth="1"/>
    <col min="2" max="2" width="8.81640625" style="668"/>
    <col min="3" max="3" width="65.36328125" style="668" customWidth="1"/>
    <col min="4" max="4" width="73.6328125" style="668" customWidth="1"/>
    <col min="5" max="16384" width="8.81640625" style="668"/>
  </cols>
  <sheetData>
    <row r="1" spans="1:4" ht="21.5" customHeight="1" x14ac:dyDescent="0.35"/>
    <row r="3" spans="1:4" x14ac:dyDescent="0.35">
      <c r="B3" s="662" t="s">
        <v>1367</v>
      </c>
      <c r="C3" s="637"/>
      <c r="D3" s="637"/>
    </row>
    <row r="4" spans="1:4" x14ac:dyDescent="0.35">
      <c r="B4" s="662" t="s">
        <v>1368</v>
      </c>
      <c r="C4" s="637"/>
      <c r="D4" s="637"/>
    </row>
    <row r="5" spans="1:4" x14ac:dyDescent="0.35">
      <c r="B5" s="662"/>
      <c r="C5" s="637"/>
      <c r="D5" s="637"/>
    </row>
    <row r="6" spans="1:4" ht="31" x14ac:dyDescent="0.35">
      <c r="B6" s="651" t="s">
        <v>978</v>
      </c>
      <c r="C6" s="1142" t="s">
        <v>977</v>
      </c>
      <c r="D6" s="1143"/>
    </row>
    <row r="7" spans="1:4" ht="46.5" x14ac:dyDescent="0.35">
      <c r="A7" s="669"/>
      <c r="B7" s="651" t="s">
        <v>915</v>
      </c>
      <c r="C7" s="660" t="s">
        <v>1369</v>
      </c>
      <c r="D7" s="660" t="s">
        <v>1370</v>
      </c>
    </row>
    <row r="8" spans="1:4" x14ac:dyDescent="0.35">
      <c r="A8" s="669"/>
      <c r="B8" s="651" t="s">
        <v>309</v>
      </c>
      <c r="C8" s="660" t="s">
        <v>1371</v>
      </c>
      <c r="D8" s="660" t="s">
        <v>1372</v>
      </c>
    </row>
    <row r="9" spans="1:4" ht="62" x14ac:dyDescent="0.35">
      <c r="A9" s="669"/>
      <c r="B9" s="665" t="s">
        <v>916</v>
      </c>
      <c r="C9" s="660" t="s">
        <v>1373</v>
      </c>
      <c r="D9" s="660" t="s">
        <v>1374</v>
      </c>
    </row>
    <row r="10" spans="1:4" ht="31" x14ac:dyDescent="0.35">
      <c r="A10" s="669"/>
      <c r="B10" s="651" t="s">
        <v>917</v>
      </c>
      <c r="C10" s="660" t="s">
        <v>1375</v>
      </c>
      <c r="D10" s="660" t="s">
        <v>1376</v>
      </c>
    </row>
    <row r="11" spans="1:4" x14ac:dyDescent="0.35">
      <c r="A11" s="669"/>
      <c r="B11" s="665" t="s">
        <v>918</v>
      </c>
      <c r="C11" s="660" t="s">
        <v>1377</v>
      </c>
      <c r="D11" s="660" t="s">
        <v>1378</v>
      </c>
    </row>
    <row r="12" spans="1:4" ht="46.5" x14ac:dyDescent="0.35">
      <c r="A12" s="669"/>
      <c r="B12" s="651" t="s">
        <v>919</v>
      </c>
      <c r="C12" s="660" t="s">
        <v>1379</v>
      </c>
      <c r="D12" s="660" t="s">
        <v>1380</v>
      </c>
    </row>
    <row r="13" spans="1:4" ht="46.5" x14ac:dyDescent="0.35">
      <c r="A13" s="669"/>
      <c r="B13" s="651" t="s">
        <v>920</v>
      </c>
      <c r="C13" s="660" t="s">
        <v>1381</v>
      </c>
      <c r="D13" s="873" t="s">
        <v>1382</v>
      </c>
    </row>
    <row r="14" spans="1:4" x14ac:dyDescent="0.35">
      <c r="B14" s="637"/>
      <c r="C14" s="637"/>
      <c r="D14" s="637"/>
    </row>
    <row r="15" spans="1:4" x14ac:dyDescent="0.35">
      <c r="B15" s="637"/>
      <c r="C15" s="637"/>
      <c r="D15" s="637"/>
    </row>
  </sheetData>
  <mergeCells count="1">
    <mergeCell ref="C6:D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21F28-5949-48CF-89D8-12B5787F1F15}">
  <dimension ref="B1:J58"/>
  <sheetViews>
    <sheetView zoomScaleNormal="100" workbookViewId="0"/>
  </sheetViews>
  <sheetFormatPr defaultColWidth="9.1796875" defaultRowHeight="15.5" x14ac:dyDescent="0.35"/>
  <cols>
    <col min="1" max="1" width="8.81640625" style="686" customWidth="1"/>
    <col min="2" max="2" width="28.1796875" style="686" customWidth="1"/>
    <col min="3" max="3" width="16.36328125" style="686" customWidth="1"/>
    <col min="4" max="4" width="10.1796875" style="686" customWidth="1"/>
    <col min="5" max="5" width="64.453125" style="686" customWidth="1"/>
    <col min="6" max="6" width="24" style="686" customWidth="1"/>
    <col min="7" max="10" width="18.6328125" style="686" customWidth="1"/>
    <col min="11" max="16384" width="9.1796875" style="686"/>
  </cols>
  <sheetData>
    <row r="1" spans="2:10" ht="21.5" customHeight="1" x14ac:dyDescent="0.35"/>
    <row r="2" spans="2:10" x14ac:dyDescent="0.35">
      <c r="B2" s="874" t="s">
        <v>1835</v>
      </c>
    </row>
    <row r="3" spans="2:10" x14ac:dyDescent="0.35">
      <c r="B3" s="952" t="s">
        <v>839</v>
      </c>
    </row>
    <row r="4" spans="2:10" x14ac:dyDescent="0.35">
      <c r="B4" s="7" t="s">
        <v>93</v>
      </c>
    </row>
    <row r="5" spans="2:10" x14ac:dyDescent="0.35">
      <c r="B5" s="7"/>
    </row>
    <row r="6" spans="2:10" ht="16" thickBot="1" x14ac:dyDescent="0.4">
      <c r="B6" s="953" t="s">
        <v>1603</v>
      </c>
    </row>
    <row r="7" spans="2:10" ht="16" thickBot="1" x14ac:dyDescent="0.4">
      <c r="B7" s="707"/>
      <c r="C7" s="708"/>
      <c r="D7" s="1152"/>
      <c r="E7" s="1153"/>
      <c r="F7" s="711" t="s">
        <v>0</v>
      </c>
      <c r="G7" s="712" t="s">
        <v>14</v>
      </c>
      <c r="H7" s="711" t="s">
        <v>15</v>
      </c>
      <c r="I7" s="713" t="s">
        <v>16</v>
      </c>
      <c r="J7" s="714" t="s">
        <v>17</v>
      </c>
    </row>
    <row r="8" spans="2:10" ht="16" customHeight="1" thickBot="1" x14ac:dyDescent="0.4">
      <c r="B8" s="1154" t="s">
        <v>840</v>
      </c>
      <c r="C8" s="1155"/>
      <c r="D8" s="1156" t="s">
        <v>841</v>
      </c>
      <c r="E8" s="1157"/>
      <c r="F8" s="1162" t="s">
        <v>842</v>
      </c>
      <c r="G8" s="1163"/>
      <c r="H8" s="1163"/>
      <c r="I8" s="1164"/>
      <c r="J8" s="1165" t="s">
        <v>843</v>
      </c>
    </row>
    <row r="9" spans="2:10" ht="16" customHeight="1" x14ac:dyDescent="0.35">
      <c r="B9" s="1148" t="s">
        <v>844</v>
      </c>
      <c r="C9" s="1150" t="s">
        <v>845</v>
      </c>
      <c r="D9" s="1158"/>
      <c r="E9" s="1159"/>
      <c r="F9" s="1168" t="s">
        <v>846</v>
      </c>
      <c r="G9" s="1168" t="s">
        <v>847</v>
      </c>
      <c r="H9" s="1168" t="s">
        <v>848</v>
      </c>
      <c r="I9" s="1170" t="s">
        <v>849</v>
      </c>
      <c r="J9" s="1166"/>
    </row>
    <row r="10" spans="2:10" ht="16" thickBot="1" x14ac:dyDescent="0.4">
      <c r="B10" s="1149"/>
      <c r="C10" s="1151"/>
      <c r="D10" s="1160"/>
      <c r="E10" s="1161"/>
      <c r="F10" s="1169"/>
      <c r="G10" s="1169"/>
      <c r="H10" s="1169"/>
      <c r="I10" s="1171"/>
      <c r="J10" s="1167"/>
    </row>
    <row r="11" spans="2:10" ht="16" thickBot="1" x14ac:dyDescent="0.4">
      <c r="B11" s="728"/>
      <c r="C11" s="729" t="s">
        <v>852</v>
      </c>
      <c r="D11" s="1144" t="s">
        <v>851</v>
      </c>
      <c r="E11" s="1144"/>
      <c r="F11" s="1144"/>
      <c r="G11" s="1144"/>
      <c r="H11" s="1144"/>
      <c r="I11" s="1144"/>
      <c r="J11" s="1145"/>
    </row>
    <row r="12" spans="2:10" ht="31.5" thickBot="1" x14ac:dyDescent="0.4">
      <c r="B12" s="732"/>
      <c r="C12" s="733" t="s">
        <v>854</v>
      </c>
      <c r="D12" s="734">
        <v>1</v>
      </c>
      <c r="E12" s="733" t="s">
        <v>853</v>
      </c>
      <c r="F12" s="788">
        <v>324.96131039000005</v>
      </c>
      <c r="G12" s="788">
        <v>0.46657222999999998</v>
      </c>
      <c r="H12" s="788">
        <v>0</v>
      </c>
      <c r="I12" s="788">
        <v>72.717134229999999</v>
      </c>
      <c r="J12" s="789">
        <v>397.67844462000005</v>
      </c>
    </row>
    <row r="13" spans="2:10" ht="16" thickBot="1" x14ac:dyDescent="0.4">
      <c r="B13" s="736" t="s">
        <v>856</v>
      </c>
      <c r="C13" s="737"/>
      <c r="D13" s="738">
        <v>2</v>
      </c>
      <c r="E13" s="739" t="s">
        <v>855</v>
      </c>
      <c r="F13" s="790">
        <v>324.96131039000005</v>
      </c>
      <c r="G13" s="790">
        <v>0.46657222999999998</v>
      </c>
      <c r="H13" s="790">
        <v>0</v>
      </c>
      <c r="I13" s="790">
        <v>72.717134229999999</v>
      </c>
      <c r="J13" s="791">
        <v>397.67844462000005</v>
      </c>
    </row>
    <row r="14" spans="2:10" ht="16" thickBot="1" x14ac:dyDescent="0.4">
      <c r="B14" s="736" t="s">
        <v>858</v>
      </c>
      <c r="C14" s="737"/>
      <c r="D14" s="738">
        <v>3</v>
      </c>
      <c r="E14" s="739" t="s">
        <v>857</v>
      </c>
      <c r="F14" s="740"/>
      <c r="G14" s="792">
        <v>0</v>
      </c>
      <c r="H14" s="793">
        <v>0</v>
      </c>
      <c r="I14" s="794">
        <v>0</v>
      </c>
      <c r="J14" s="795">
        <v>0</v>
      </c>
    </row>
    <row r="15" spans="2:10" ht="16" thickBot="1" x14ac:dyDescent="0.4">
      <c r="B15" s="743"/>
      <c r="C15" s="733"/>
      <c r="D15" s="744">
        <v>4</v>
      </c>
      <c r="E15" s="733" t="s">
        <v>859</v>
      </c>
      <c r="F15" s="740"/>
      <c r="G15" s="796">
        <v>2094.6426430789224</v>
      </c>
      <c r="H15" s="797">
        <v>394.67174797876572</v>
      </c>
      <c r="I15" s="798">
        <v>332.30362309744061</v>
      </c>
      <c r="J15" s="799">
        <v>2618.4233709311707</v>
      </c>
    </row>
    <row r="16" spans="2:10" ht="16" thickBot="1" x14ac:dyDescent="0.4">
      <c r="B16" s="736" t="s">
        <v>860</v>
      </c>
      <c r="C16" s="737"/>
      <c r="D16" s="738">
        <v>5</v>
      </c>
      <c r="E16" s="739" t="s">
        <v>807</v>
      </c>
      <c r="F16" s="740"/>
      <c r="G16" s="800">
        <v>603.8132792746303</v>
      </c>
      <c r="H16" s="801">
        <v>310.9226383615856</v>
      </c>
      <c r="I16" s="802">
        <v>244.34065611507577</v>
      </c>
      <c r="J16" s="803">
        <v>1113.3397778694809</v>
      </c>
    </row>
    <row r="17" spans="2:10" ht="16" thickBot="1" x14ac:dyDescent="0.4">
      <c r="B17" s="736" t="s">
        <v>861</v>
      </c>
      <c r="C17" s="737"/>
      <c r="D17" s="738">
        <v>6</v>
      </c>
      <c r="E17" s="739" t="s">
        <v>808</v>
      </c>
      <c r="F17" s="740"/>
      <c r="G17" s="800">
        <v>1490.8293638042921</v>
      </c>
      <c r="H17" s="801">
        <v>83.749109617180096</v>
      </c>
      <c r="I17" s="802">
        <v>87.962966982364819</v>
      </c>
      <c r="J17" s="803">
        <v>1505.08359306169</v>
      </c>
    </row>
    <row r="18" spans="2:10" ht="16" thickBot="1" x14ac:dyDescent="0.4">
      <c r="B18" s="743"/>
      <c r="C18" s="733"/>
      <c r="D18" s="744">
        <v>7</v>
      </c>
      <c r="E18" s="733" t="s">
        <v>862</v>
      </c>
      <c r="F18" s="740"/>
      <c r="G18" s="796">
        <v>51.081893909999991</v>
      </c>
      <c r="H18" s="797">
        <v>6.8245895899999995</v>
      </c>
      <c r="I18" s="798">
        <v>0.10119096000000001</v>
      </c>
      <c r="J18" s="799">
        <v>21.634578869999999</v>
      </c>
    </row>
    <row r="19" spans="2:10" ht="16" thickBot="1" x14ac:dyDescent="0.4">
      <c r="B19" s="736" t="s">
        <v>864</v>
      </c>
      <c r="C19" s="737"/>
      <c r="D19" s="738">
        <v>8</v>
      </c>
      <c r="E19" s="739" t="s">
        <v>863</v>
      </c>
      <c r="F19" s="740"/>
      <c r="G19" s="801">
        <v>0</v>
      </c>
      <c r="H19" s="801">
        <v>0</v>
      </c>
      <c r="I19" s="801">
        <v>0</v>
      </c>
      <c r="J19" s="801">
        <v>0</v>
      </c>
    </row>
    <row r="20" spans="2:10" ht="16" thickBot="1" x14ac:dyDescent="0.4">
      <c r="B20" s="736" t="s">
        <v>866</v>
      </c>
      <c r="C20" s="737"/>
      <c r="D20" s="738">
        <v>9</v>
      </c>
      <c r="E20" s="748" t="s">
        <v>865</v>
      </c>
      <c r="F20" s="740"/>
      <c r="G20" s="800">
        <v>51.081893909999991</v>
      </c>
      <c r="H20" s="801">
        <v>6.8245895899999995</v>
      </c>
      <c r="I20" s="801">
        <v>0.10119096000000001</v>
      </c>
      <c r="J20" s="803">
        <v>21.634578869999999</v>
      </c>
    </row>
    <row r="21" spans="2:10" ht="16" thickBot="1" x14ac:dyDescent="0.4">
      <c r="B21" s="743">
        <v>45</v>
      </c>
      <c r="C21" s="733"/>
      <c r="D21" s="744">
        <v>10</v>
      </c>
      <c r="E21" s="733" t="s">
        <v>867</v>
      </c>
      <c r="F21" s="740"/>
      <c r="G21" s="797">
        <v>0</v>
      </c>
      <c r="H21" s="797">
        <v>0</v>
      </c>
      <c r="I21" s="797">
        <v>0</v>
      </c>
      <c r="J21" s="797">
        <v>0</v>
      </c>
    </row>
    <row r="22" spans="2:10" ht="16" thickBot="1" x14ac:dyDescent="0.4">
      <c r="B22" s="743"/>
      <c r="C22" s="733"/>
      <c r="D22" s="744">
        <v>11</v>
      </c>
      <c r="E22" s="733" t="s">
        <v>868</v>
      </c>
      <c r="F22" s="747">
        <v>0</v>
      </c>
      <c r="G22" s="797">
        <v>0</v>
      </c>
      <c r="H22" s="797">
        <v>0</v>
      </c>
      <c r="I22" s="798">
        <v>22.087689070005869</v>
      </c>
      <c r="J22" s="799">
        <v>22.087689070005869</v>
      </c>
    </row>
    <row r="23" spans="2:10" ht="16" thickBot="1" x14ac:dyDescent="0.4">
      <c r="B23" s="736" t="s">
        <v>870</v>
      </c>
      <c r="C23" s="737"/>
      <c r="D23" s="738">
        <v>12</v>
      </c>
      <c r="E23" s="739" t="s">
        <v>869</v>
      </c>
      <c r="F23" s="741">
        <v>0</v>
      </c>
      <c r="G23" s="749">
        <v>0</v>
      </c>
      <c r="H23" s="749">
        <v>0</v>
      </c>
      <c r="I23" s="749">
        <v>0</v>
      </c>
      <c r="J23" s="749">
        <v>0</v>
      </c>
    </row>
    <row r="24" spans="2:10" ht="31.5" thickBot="1" x14ac:dyDescent="0.4">
      <c r="B24" s="736" t="s">
        <v>872</v>
      </c>
      <c r="C24" s="737"/>
      <c r="D24" s="738">
        <v>13</v>
      </c>
      <c r="E24" s="739" t="s">
        <v>871</v>
      </c>
      <c r="F24" s="740"/>
      <c r="G24" s="741">
        <v>0</v>
      </c>
      <c r="H24" s="741">
        <v>0</v>
      </c>
      <c r="I24" s="745">
        <v>22.087689070005869</v>
      </c>
      <c r="J24" s="746">
        <v>22.087689070005869</v>
      </c>
    </row>
    <row r="25" spans="2:10" ht="16" thickBot="1" x14ac:dyDescent="0.4">
      <c r="B25" s="750"/>
      <c r="C25" s="751"/>
      <c r="D25" s="752">
        <v>14</v>
      </c>
      <c r="E25" s="751" t="s">
        <v>873</v>
      </c>
      <c r="F25" s="753"/>
      <c r="G25" s="753"/>
      <c r="H25" s="754"/>
      <c r="I25" s="755"/>
      <c r="J25" s="816">
        <v>3059.8240834911762</v>
      </c>
    </row>
    <row r="27" spans="2:10" ht="16" thickBot="1" x14ac:dyDescent="0.4">
      <c r="B27" s="954" t="s">
        <v>875</v>
      </c>
    </row>
    <row r="28" spans="2:10" ht="16" thickBot="1" x14ac:dyDescent="0.4">
      <c r="B28" s="707"/>
      <c r="C28" s="708"/>
      <c r="D28" s="709"/>
      <c r="E28" s="710"/>
      <c r="F28" s="756" t="s">
        <v>0</v>
      </c>
      <c r="G28" s="711" t="s">
        <v>14</v>
      </c>
      <c r="H28" s="757" t="s">
        <v>15</v>
      </c>
      <c r="I28" s="758" t="s">
        <v>16</v>
      </c>
      <c r="J28" s="714" t="s">
        <v>17</v>
      </c>
    </row>
    <row r="29" spans="2:10" ht="31.5" thickBot="1" x14ac:dyDescent="0.4">
      <c r="B29" s="1146" t="s">
        <v>879</v>
      </c>
      <c r="C29" s="1147"/>
      <c r="D29" s="715" t="s">
        <v>841</v>
      </c>
      <c r="E29" s="716"/>
      <c r="F29" s="711" t="s">
        <v>842</v>
      </c>
      <c r="G29" s="712"/>
      <c r="H29" s="712"/>
      <c r="I29" s="713"/>
      <c r="J29" s="717" t="s">
        <v>843</v>
      </c>
    </row>
    <row r="30" spans="2:10" x14ac:dyDescent="0.35">
      <c r="B30" s="1148" t="s">
        <v>844</v>
      </c>
      <c r="C30" s="1150" t="s">
        <v>845</v>
      </c>
      <c r="D30" s="718"/>
      <c r="E30" s="719"/>
      <c r="F30" s="720" t="s">
        <v>846</v>
      </c>
      <c r="G30" s="720" t="s">
        <v>847</v>
      </c>
      <c r="H30" s="720" t="s">
        <v>848</v>
      </c>
      <c r="I30" s="721" t="s">
        <v>849</v>
      </c>
      <c r="J30" s="722"/>
    </row>
    <row r="31" spans="2:10" ht="16" thickBot="1" x14ac:dyDescent="0.4">
      <c r="B31" s="1149"/>
      <c r="C31" s="1151"/>
      <c r="D31" s="723"/>
      <c r="E31" s="724"/>
      <c r="F31" s="725"/>
      <c r="G31" s="725"/>
      <c r="H31" s="725"/>
      <c r="I31" s="726"/>
      <c r="J31" s="727"/>
    </row>
    <row r="32" spans="2:10" ht="16" thickBot="1" x14ac:dyDescent="0.4">
      <c r="B32" s="759"/>
      <c r="C32" s="729" t="s">
        <v>881</v>
      </c>
      <c r="D32" s="730" t="s">
        <v>874</v>
      </c>
      <c r="E32" s="730"/>
      <c r="F32" s="730"/>
      <c r="G32" s="730"/>
      <c r="H32" s="730"/>
      <c r="I32" s="730"/>
      <c r="J32" s="731"/>
    </row>
    <row r="33" spans="2:10" ht="31.5" thickBot="1" x14ac:dyDescent="0.4">
      <c r="B33" s="743" t="s">
        <v>882</v>
      </c>
      <c r="C33" s="733" t="s">
        <v>854</v>
      </c>
      <c r="D33" s="760">
        <v>15</v>
      </c>
      <c r="E33" s="733" t="s">
        <v>804</v>
      </c>
      <c r="F33" s="761"/>
      <c r="G33" s="762"/>
      <c r="H33" s="763"/>
      <c r="I33" s="764"/>
      <c r="J33" s="765">
        <v>0</v>
      </c>
    </row>
    <row r="34" spans="2:10" ht="31.5" thickBot="1" x14ac:dyDescent="0.4">
      <c r="B34" s="743"/>
      <c r="C34" s="733"/>
      <c r="D34" s="760" t="s">
        <v>876</v>
      </c>
      <c r="E34" s="766" t="s">
        <v>877</v>
      </c>
      <c r="F34" s="761"/>
      <c r="G34" s="767">
        <v>0</v>
      </c>
      <c r="H34" s="768">
        <v>0</v>
      </c>
      <c r="I34" s="769">
        <v>0</v>
      </c>
      <c r="J34" s="769">
        <v>0</v>
      </c>
    </row>
    <row r="35" spans="2:10" ht="31.5" thickBot="1" x14ac:dyDescent="0.4">
      <c r="B35" s="743" t="s">
        <v>885</v>
      </c>
      <c r="C35" s="733"/>
      <c r="D35" s="760">
        <v>16</v>
      </c>
      <c r="E35" s="733" t="s">
        <v>878</v>
      </c>
      <c r="F35" s="761"/>
      <c r="G35" s="735">
        <v>0</v>
      </c>
      <c r="H35" s="747">
        <v>0</v>
      </c>
      <c r="I35" s="770">
        <v>0</v>
      </c>
      <c r="J35" s="771">
        <v>0</v>
      </c>
    </row>
    <row r="36" spans="2:10" ht="16" thickBot="1" x14ac:dyDescent="0.4">
      <c r="B36" s="743"/>
      <c r="C36" s="733"/>
      <c r="D36" s="760">
        <v>17</v>
      </c>
      <c r="E36" s="733" t="s">
        <v>880</v>
      </c>
      <c r="F36" s="761"/>
      <c r="G36" s="804">
        <v>186.20342840897823</v>
      </c>
      <c r="H36" s="805">
        <v>190.94080832223827</v>
      </c>
      <c r="I36" s="806">
        <v>2279.0478081651686</v>
      </c>
      <c r="J36" s="806">
        <v>2018.9964738806561</v>
      </c>
    </row>
    <row r="37" spans="2:10" ht="47" thickBot="1" x14ac:dyDescent="0.4">
      <c r="B37" s="736" t="s">
        <v>887</v>
      </c>
      <c r="C37" s="737"/>
      <c r="D37" s="760">
        <v>18</v>
      </c>
      <c r="E37" s="739" t="s">
        <v>888</v>
      </c>
      <c r="F37" s="761"/>
      <c r="G37" s="792">
        <v>0</v>
      </c>
      <c r="H37" s="793">
        <v>0</v>
      </c>
      <c r="I37" s="794">
        <v>0</v>
      </c>
      <c r="J37" s="795">
        <v>0</v>
      </c>
    </row>
    <row r="38" spans="2:10" ht="47" thickBot="1" x14ac:dyDescent="0.4">
      <c r="B38" s="736" t="s">
        <v>890</v>
      </c>
      <c r="C38" s="737"/>
      <c r="D38" s="760">
        <v>19</v>
      </c>
      <c r="E38" s="739" t="s">
        <v>891</v>
      </c>
      <c r="F38" s="761"/>
      <c r="G38" s="792">
        <v>10.7</v>
      </c>
      <c r="H38" s="793">
        <v>9.1</v>
      </c>
      <c r="I38" s="794">
        <v>21.7</v>
      </c>
      <c r="J38" s="795">
        <v>27.3</v>
      </c>
    </row>
    <row r="39" spans="2:10" ht="47" thickBot="1" x14ac:dyDescent="0.4">
      <c r="B39" s="736" t="s">
        <v>893</v>
      </c>
      <c r="C39" s="737"/>
      <c r="D39" s="760">
        <v>20</v>
      </c>
      <c r="E39" s="739" t="s">
        <v>894</v>
      </c>
      <c r="F39" s="761"/>
      <c r="G39" s="792">
        <v>136.1</v>
      </c>
      <c r="H39" s="793">
        <v>128.19999999999999</v>
      </c>
      <c r="I39" s="794">
        <v>1619.1</v>
      </c>
      <c r="J39" s="795">
        <v>1791.1</v>
      </c>
    </row>
    <row r="40" spans="2:10" ht="31.5" thickBot="1" x14ac:dyDescent="0.4">
      <c r="B40" s="736" t="s">
        <v>896</v>
      </c>
      <c r="C40" s="737"/>
      <c r="D40" s="760">
        <v>21</v>
      </c>
      <c r="E40" s="772" t="s">
        <v>883</v>
      </c>
      <c r="F40" s="761"/>
      <c r="G40" s="792">
        <v>0</v>
      </c>
      <c r="H40" s="793">
        <v>0</v>
      </c>
      <c r="I40" s="793">
        <v>0</v>
      </c>
      <c r="J40" s="793">
        <v>282.7</v>
      </c>
    </row>
    <row r="41" spans="2:10" ht="16" thickBot="1" x14ac:dyDescent="0.4">
      <c r="B41" s="736" t="s">
        <v>898</v>
      </c>
      <c r="C41" s="737"/>
      <c r="D41" s="760">
        <v>22</v>
      </c>
      <c r="E41" s="739" t="s">
        <v>884</v>
      </c>
      <c r="F41" s="761"/>
      <c r="G41" s="792">
        <v>10.3</v>
      </c>
      <c r="H41" s="793">
        <v>15.2</v>
      </c>
      <c r="I41" s="793">
        <v>415.3</v>
      </c>
      <c r="J41" s="793">
        <v>0</v>
      </c>
    </row>
    <row r="42" spans="2:10" ht="31.5" thickBot="1" x14ac:dyDescent="0.4">
      <c r="B42" s="736" t="s">
        <v>899</v>
      </c>
      <c r="C42" s="737"/>
      <c r="D42" s="760">
        <v>23</v>
      </c>
      <c r="E42" s="772" t="s">
        <v>883</v>
      </c>
      <c r="F42" s="761"/>
      <c r="G42" s="792">
        <v>10.3</v>
      </c>
      <c r="H42" s="793">
        <v>15.2</v>
      </c>
      <c r="I42" s="793">
        <v>415.3</v>
      </c>
      <c r="J42" s="793">
        <v>0</v>
      </c>
    </row>
    <row r="43" spans="2:10" ht="47" thickBot="1" x14ac:dyDescent="0.4">
      <c r="B43" s="736" t="s">
        <v>901</v>
      </c>
      <c r="C43" s="737"/>
      <c r="D43" s="760">
        <v>24</v>
      </c>
      <c r="E43" s="739" t="s">
        <v>886</v>
      </c>
      <c r="F43" s="761"/>
      <c r="G43" s="792">
        <v>0</v>
      </c>
      <c r="H43" s="793">
        <v>0</v>
      </c>
      <c r="I43" s="793">
        <v>10.7</v>
      </c>
      <c r="J43" s="793">
        <v>9.1</v>
      </c>
    </row>
    <row r="44" spans="2:10" ht="16" thickBot="1" x14ac:dyDescent="0.4">
      <c r="B44" s="743">
        <v>45</v>
      </c>
      <c r="C44" s="733"/>
      <c r="D44" s="760">
        <v>25</v>
      </c>
      <c r="E44" s="733" t="s">
        <v>889</v>
      </c>
      <c r="F44" s="761"/>
      <c r="G44" s="804">
        <v>0</v>
      </c>
      <c r="H44" s="805">
        <v>0</v>
      </c>
      <c r="I44" s="805">
        <v>0</v>
      </c>
      <c r="J44" s="805">
        <v>0</v>
      </c>
    </row>
    <row r="45" spans="2:10" ht="31.5" thickBot="1" x14ac:dyDescent="0.4">
      <c r="B45" s="743"/>
      <c r="C45" s="733"/>
      <c r="D45" s="760">
        <v>26</v>
      </c>
      <c r="E45" s="733" t="s">
        <v>892</v>
      </c>
      <c r="F45" s="711" t="s">
        <v>904</v>
      </c>
      <c r="G45" s="807">
        <v>105.97540289521791</v>
      </c>
      <c r="H45" s="808">
        <v>1.9623083092103322</v>
      </c>
      <c r="I45" s="808">
        <v>122.7876086273228</v>
      </c>
      <c r="J45" s="808">
        <v>167.74193022175103</v>
      </c>
    </row>
    <row r="46" spans="2:10" ht="16" thickBot="1" x14ac:dyDescent="0.4">
      <c r="B46" s="736" t="s">
        <v>906</v>
      </c>
      <c r="C46" s="737"/>
      <c r="D46" s="760">
        <v>27</v>
      </c>
      <c r="E46" s="739" t="s">
        <v>895</v>
      </c>
      <c r="F46" s="761"/>
      <c r="G46" s="740"/>
      <c r="H46" s="740"/>
      <c r="I46" s="742">
        <v>0</v>
      </c>
      <c r="J46" s="773">
        <v>0</v>
      </c>
    </row>
    <row r="47" spans="2:10" ht="31.5" thickBot="1" x14ac:dyDescent="0.4">
      <c r="B47" s="736" t="s">
        <v>908</v>
      </c>
      <c r="C47" s="737"/>
      <c r="D47" s="760">
        <v>28</v>
      </c>
      <c r="E47" s="739" t="s">
        <v>897</v>
      </c>
      <c r="F47" s="761"/>
      <c r="G47" s="774">
        <v>0</v>
      </c>
      <c r="H47" s="774">
        <v>0</v>
      </c>
      <c r="I47" s="774">
        <v>0</v>
      </c>
      <c r="J47" s="742">
        <v>0</v>
      </c>
    </row>
    <row r="48" spans="2:10" ht="16" thickBot="1" x14ac:dyDescent="0.4">
      <c r="B48" s="736" t="s">
        <v>909</v>
      </c>
      <c r="C48" s="737"/>
      <c r="D48" s="760">
        <v>29</v>
      </c>
      <c r="E48" s="739" t="s">
        <v>1604</v>
      </c>
      <c r="F48" s="775"/>
      <c r="G48" s="774">
        <v>0</v>
      </c>
      <c r="H48" s="776"/>
      <c r="I48" s="777"/>
      <c r="J48" s="742">
        <v>0</v>
      </c>
    </row>
    <row r="49" spans="2:10" ht="31.5" thickBot="1" x14ac:dyDescent="0.4">
      <c r="B49" s="736" t="s">
        <v>910</v>
      </c>
      <c r="C49" s="737"/>
      <c r="D49" s="760">
        <v>30</v>
      </c>
      <c r="E49" s="739" t="s">
        <v>900</v>
      </c>
      <c r="F49" s="761"/>
      <c r="G49" s="774">
        <v>0</v>
      </c>
      <c r="H49" s="776"/>
      <c r="I49" s="777"/>
      <c r="J49" s="742">
        <v>0</v>
      </c>
    </row>
    <row r="50" spans="2:10" ht="16" thickBot="1" x14ac:dyDescent="0.4">
      <c r="B50" s="736" t="s">
        <v>911</v>
      </c>
      <c r="C50" s="737"/>
      <c r="D50" s="760">
        <v>31</v>
      </c>
      <c r="E50" s="739" t="s">
        <v>902</v>
      </c>
      <c r="F50" s="761"/>
      <c r="G50" s="809">
        <v>105.97540289521791</v>
      </c>
      <c r="H50" s="810">
        <v>1.9623083092103322</v>
      </c>
      <c r="I50" s="794">
        <v>122.7876086273228</v>
      </c>
      <c r="J50" s="795">
        <v>167.74193022175103</v>
      </c>
    </row>
    <row r="51" spans="2:10" ht="16" thickBot="1" x14ac:dyDescent="0.4">
      <c r="B51" s="743" t="s">
        <v>912</v>
      </c>
      <c r="C51" s="733"/>
      <c r="D51" s="760">
        <v>32</v>
      </c>
      <c r="E51" s="733" t="s">
        <v>903</v>
      </c>
      <c r="F51" s="761"/>
      <c r="G51" s="811">
        <v>25.501910920000025</v>
      </c>
      <c r="H51" s="812">
        <v>16.681923299999998</v>
      </c>
      <c r="I51" s="813">
        <v>240.85983033999992</v>
      </c>
      <c r="J51" s="814">
        <v>14.217130291499998</v>
      </c>
    </row>
    <row r="52" spans="2:10" ht="16" thickBot="1" x14ac:dyDescent="0.4">
      <c r="B52" s="750"/>
      <c r="C52" s="751"/>
      <c r="D52" s="760">
        <v>33</v>
      </c>
      <c r="E52" s="751" t="s">
        <v>905</v>
      </c>
      <c r="F52" s="778"/>
      <c r="G52" s="779"/>
      <c r="H52" s="780"/>
      <c r="I52" s="781"/>
      <c r="J52" s="815">
        <v>2201.1300163589758</v>
      </c>
    </row>
    <row r="54" spans="2:10" x14ac:dyDescent="0.35">
      <c r="B54" s="955"/>
    </row>
    <row r="56" spans="2:10" x14ac:dyDescent="0.35">
      <c r="B56" s="954" t="s">
        <v>1605</v>
      </c>
    </row>
    <row r="57" spans="2:10" ht="16" thickBot="1" x14ac:dyDescent="0.4"/>
    <row r="58" spans="2:10" ht="31.5" thickBot="1" x14ac:dyDescent="0.4">
      <c r="B58" s="782">
        <v>9</v>
      </c>
      <c r="C58" s="783" t="s">
        <v>1606</v>
      </c>
      <c r="D58" s="760">
        <v>34</v>
      </c>
      <c r="E58" s="783" t="s">
        <v>907</v>
      </c>
      <c r="F58" s="784"/>
      <c r="G58" s="784"/>
      <c r="H58" s="785"/>
      <c r="I58" s="786"/>
      <c r="J58" s="787">
        <v>1.4185588340820572</v>
      </c>
    </row>
  </sheetData>
  <mergeCells count="15">
    <mergeCell ref="D11:J11"/>
    <mergeCell ref="B29:C29"/>
    <mergeCell ref="B30:B31"/>
    <mergeCell ref="C30:C31"/>
    <mergeCell ref="D7:E7"/>
    <mergeCell ref="B8:C8"/>
    <mergeCell ref="D8:E10"/>
    <mergeCell ref="F8:I8"/>
    <mergeCell ref="J8:J10"/>
    <mergeCell ref="B9:B10"/>
    <mergeCell ref="C9:C10"/>
    <mergeCell ref="F9:F10"/>
    <mergeCell ref="G9:G10"/>
    <mergeCell ref="H9:H10"/>
    <mergeCell ref="I9:I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5447-2464-48CD-A3F8-8B0AEA26C2F6}">
  <dimension ref="B1:AJ9"/>
  <sheetViews>
    <sheetView workbookViewId="0"/>
  </sheetViews>
  <sheetFormatPr defaultColWidth="8.81640625" defaultRowHeight="15.5" x14ac:dyDescent="0.35"/>
  <cols>
    <col min="1" max="1" width="8.81640625" style="637" customWidth="1"/>
    <col min="2" max="2" width="6.6328125" style="637" customWidth="1"/>
    <col min="3" max="9" width="8.81640625" style="637"/>
    <col min="10" max="11" width="9.36328125" style="637" customWidth="1"/>
    <col min="12" max="12" width="19.453125" style="637" customWidth="1"/>
    <col min="13" max="17" width="9.36328125" style="637" hidden="1" customWidth="1"/>
    <col min="18" max="18" width="7.6328125" style="637" customWidth="1"/>
    <col min="19" max="19" width="26" style="637" customWidth="1"/>
    <col min="20" max="16384" width="8.81640625" style="637"/>
  </cols>
  <sheetData>
    <row r="1" spans="2:36" ht="21.5" customHeight="1" x14ac:dyDescent="0.35"/>
    <row r="2" spans="2:36" x14ac:dyDescent="0.35">
      <c r="B2" s="874" t="s">
        <v>1790</v>
      </c>
    </row>
    <row r="4" spans="2:36" x14ac:dyDescent="0.35">
      <c r="B4" s="1178" t="s">
        <v>1384</v>
      </c>
      <c r="C4" s="1178"/>
      <c r="D4" s="1178"/>
      <c r="E4" s="1178"/>
      <c r="F4" s="1178"/>
      <c r="G4" s="1178"/>
      <c r="H4" s="1178"/>
      <c r="I4" s="1178"/>
      <c r="J4" s="1178"/>
      <c r="K4" s="1178"/>
      <c r="L4" s="1178"/>
      <c r="M4" s="1178"/>
      <c r="N4" s="1178"/>
      <c r="O4" s="1178"/>
      <c r="P4" s="1178"/>
      <c r="Q4" s="1178"/>
      <c r="R4" s="1178"/>
      <c r="S4" s="1178"/>
    </row>
    <row r="5" spans="2:36" x14ac:dyDescent="0.35">
      <c r="B5" s="1179" t="s">
        <v>914</v>
      </c>
      <c r="C5" s="1179"/>
      <c r="D5" s="1179"/>
      <c r="E5" s="1179"/>
      <c r="F5" s="1179"/>
      <c r="G5" s="1179"/>
      <c r="H5" s="1179"/>
      <c r="I5" s="1179"/>
      <c r="J5" s="1179"/>
      <c r="K5" s="1179"/>
      <c r="L5" s="1179"/>
      <c r="M5" s="1179"/>
      <c r="N5" s="1179"/>
      <c r="O5" s="1179"/>
      <c r="P5" s="1179"/>
      <c r="Q5" s="1179"/>
      <c r="R5" s="1179"/>
      <c r="S5" s="1179"/>
    </row>
    <row r="6" spans="2:36" s="670" customFormat="1" ht="249" customHeight="1" x14ac:dyDescent="0.35">
      <c r="B6" s="648" t="s">
        <v>915</v>
      </c>
      <c r="C6" s="1180" t="s">
        <v>1385</v>
      </c>
      <c r="D6" s="1180"/>
      <c r="E6" s="1180"/>
      <c r="F6" s="1180"/>
      <c r="G6" s="1180"/>
      <c r="H6" s="1180"/>
      <c r="I6" s="1180"/>
      <c r="J6" s="1180"/>
      <c r="K6" s="1180"/>
      <c r="L6" s="1180"/>
      <c r="M6" s="1180"/>
      <c r="N6" s="1180"/>
      <c r="O6" s="1180"/>
      <c r="P6" s="1180"/>
      <c r="Q6" s="1180"/>
      <c r="R6" s="1180"/>
      <c r="S6" s="1180"/>
      <c r="T6" s="672"/>
      <c r="U6" s="672"/>
      <c r="V6" s="672"/>
      <c r="W6" s="672"/>
      <c r="X6" s="672"/>
      <c r="Y6" s="672"/>
      <c r="Z6" s="672"/>
      <c r="AA6" s="672"/>
      <c r="AB6" s="672"/>
      <c r="AC6" s="672"/>
      <c r="AD6" s="672"/>
      <c r="AE6" s="672"/>
      <c r="AF6" s="672"/>
      <c r="AG6" s="672"/>
      <c r="AH6" s="672"/>
      <c r="AI6" s="672"/>
      <c r="AJ6" s="672"/>
    </row>
    <row r="7" spans="2:36" ht="111.5" customHeight="1" x14ac:dyDescent="0.35">
      <c r="B7" s="648" t="s">
        <v>309</v>
      </c>
      <c r="C7" s="1172" t="s">
        <v>1388</v>
      </c>
      <c r="D7" s="1173"/>
      <c r="E7" s="1173"/>
      <c r="F7" s="1173"/>
      <c r="G7" s="1173"/>
      <c r="H7" s="1173"/>
      <c r="I7" s="1173"/>
      <c r="J7" s="1173"/>
      <c r="K7" s="1173"/>
      <c r="L7" s="1173"/>
      <c r="M7" s="1173"/>
      <c r="N7" s="1173"/>
      <c r="O7" s="1173"/>
      <c r="P7" s="1173"/>
      <c r="Q7" s="1173"/>
      <c r="R7" s="1173"/>
      <c r="S7" s="1174"/>
    </row>
    <row r="8" spans="2:36" ht="171" customHeight="1" x14ac:dyDescent="0.35">
      <c r="B8" s="673" t="s">
        <v>916</v>
      </c>
      <c r="C8" s="1172" t="s">
        <v>1386</v>
      </c>
      <c r="D8" s="1173"/>
      <c r="E8" s="1173"/>
      <c r="F8" s="1173"/>
      <c r="G8" s="1173"/>
      <c r="H8" s="1173"/>
      <c r="I8" s="1173"/>
      <c r="J8" s="1173"/>
      <c r="K8" s="1173"/>
      <c r="L8" s="1173"/>
      <c r="M8" s="1173"/>
      <c r="N8" s="1173"/>
      <c r="O8" s="1173"/>
      <c r="P8" s="1173"/>
      <c r="Q8" s="1173"/>
      <c r="R8" s="1173"/>
      <c r="S8" s="1174"/>
    </row>
    <row r="9" spans="2:36" ht="153" customHeight="1" x14ac:dyDescent="0.35">
      <c r="B9" s="674" t="s">
        <v>917</v>
      </c>
      <c r="C9" s="1175" t="s">
        <v>1387</v>
      </c>
      <c r="D9" s="1176"/>
      <c r="E9" s="1176"/>
      <c r="F9" s="1176"/>
      <c r="G9" s="1176"/>
      <c r="H9" s="1176"/>
      <c r="I9" s="1176"/>
      <c r="J9" s="1176"/>
      <c r="K9" s="1176"/>
      <c r="L9" s="1176"/>
      <c r="M9" s="1176"/>
      <c r="N9" s="1176"/>
      <c r="O9" s="1176"/>
      <c r="P9" s="1176"/>
      <c r="Q9" s="1176"/>
      <c r="R9" s="1176"/>
      <c r="S9" s="1177"/>
    </row>
  </sheetData>
  <mergeCells count="6">
    <mergeCell ref="C7:S7"/>
    <mergeCell ref="C8:S8"/>
    <mergeCell ref="C9:S9"/>
    <mergeCell ref="B4:S4"/>
    <mergeCell ref="B5:S5"/>
    <mergeCell ref="C6:S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563B2-63FE-438B-8A3B-156BFB316794}">
  <dimension ref="B1:S8"/>
  <sheetViews>
    <sheetView workbookViewId="0"/>
  </sheetViews>
  <sheetFormatPr defaultColWidth="8.81640625" defaultRowHeight="15.5" x14ac:dyDescent="0.35"/>
  <cols>
    <col min="1" max="1" width="8.6328125" style="637" customWidth="1"/>
    <col min="2" max="2" width="10.36328125" style="637" customWidth="1"/>
    <col min="3" max="11" width="8.81640625" style="637"/>
    <col min="12" max="12" width="27.453125" style="637" customWidth="1"/>
    <col min="13" max="13" width="26.453125" style="637" hidden="1" customWidth="1"/>
    <col min="14" max="14" width="21" style="637" hidden="1" customWidth="1"/>
    <col min="15" max="18" width="9.36328125" style="637" hidden="1" customWidth="1"/>
    <col min="19" max="19" width="11.6328125" style="637" customWidth="1"/>
    <col min="20" max="16384" width="8.81640625" style="637"/>
  </cols>
  <sheetData>
    <row r="1" spans="2:19" ht="21.5" customHeight="1" x14ac:dyDescent="0.35"/>
    <row r="2" spans="2:19" x14ac:dyDescent="0.35">
      <c r="B2" s="117" t="s">
        <v>1836</v>
      </c>
      <c r="C2" s="117"/>
      <c r="D2" s="117"/>
      <c r="E2" s="117"/>
      <c r="F2" s="117"/>
      <c r="G2" s="117"/>
      <c r="H2" s="117"/>
      <c r="I2" s="117"/>
    </row>
    <row r="4" spans="2:19" x14ac:dyDescent="0.35">
      <c r="B4" s="1179" t="s">
        <v>914</v>
      </c>
      <c r="C4" s="1179"/>
      <c r="D4" s="1179"/>
      <c r="E4" s="1179"/>
      <c r="F4" s="1179"/>
      <c r="G4" s="1179"/>
      <c r="H4" s="1179"/>
      <c r="I4" s="1179"/>
      <c r="J4" s="1179"/>
      <c r="K4" s="1179"/>
      <c r="L4" s="1179"/>
      <c r="M4" s="1179"/>
      <c r="N4" s="1179"/>
      <c r="O4" s="1179"/>
      <c r="P4" s="1179"/>
      <c r="Q4" s="1179"/>
      <c r="R4" s="1179"/>
      <c r="S4" s="1179"/>
    </row>
    <row r="5" spans="2:19" ht="150.5" customHeight="1" x14ac:dyDescent="0.35">
      <c r="B5" s="648" t="s">
        <v>915</v>
      </c>
      <c r="C5" s="1181" t="s">
        <v>1389</v>
      </c>
      <c r="D5" s="1181"/>
      <c r="E5" s="1181"/>
      <c r="F5" s="1181"/>
      <c r="G5" s="1181"/>
      <c r="H5" s="1181"/>
      <c r="I5" s="1181"/>
      <c r="J5" s="1181"/>
      <c r="K5" s="1181"/>
      <c r="L5" s="1181"/>
      <c r="M5" s="1181"/>
      <c r="N5" s="1181"/>
      <c r="O5" s="1181"/>
      <c r="P5" s="1181"/>
      <c r="Q5" s="1181"/>
      <c r="R5" s="1181"/>
      <c r="S5" s="1181"/>
    </row>
    <row r="6" spans="2:19" ht="29.5" customHeight="1" x14ac:dyDescent="0.35">
      <c r="B6" s="674" t="s">
        <v>309</v>
      </c>
      <c r="C6" s="1172" t="s">
        <v>1390</v>
      </c>
      <c r="D6" s="1173"/>
      <c r="E6" s="1173"/>
      <c r="F6" s="1173"/>
      <c r="G6" s="1173"/>
      <c r="H6" s="1173"/>
      <c r="I6" s="1173"/>
      <c r="J6" s="1173"/>
      <c r="K6" s="1173"/>
      <c r="L6" s="1173"/>
      <c r="M6" s="1173"/>
      <c r="N6" s="1173"/>
      <c r="O6" s="1173"/>
      <c r="P6" s="1173"/>
      <c r="Q6" s="1173"/>
      <c r="R6" s="1173"/>
      <c r="S6" s="1174"/>
    </row>
    <row r="7" spans="2:19" ht="199.5" customHeight="1" x14ac:dyDescent="0.35">
      <c r="B7" s="674" t="s">
        <v>916</v>
      </c>
      <c r="C7" s="1172" t="s">
        <v>1391</v>
      </c>
      <c r="D7" s="1173"/>
      <c r="E7" s="1173"/>
      <c r="F7" s="1173"/>
      <c r="G7" s="1173"/>
      <c r="H7" s="1173"/>
      <c r="I7" s="1173"/>
      <c r="J7" s="1173"/>
      <c r="K7" s="1173"/>
      <c r="L7" s="1173"/>
      <c r="M7" s="1173"/>
      <c r="N7" s="1173"/>
      <c r="O7" s="1173"/>
      <c r="P7" s="1173"/>
      <c r="Q7" s="1173"/>
      <c r="R7" s="1173"/>
      <c r="S7" s="1174"/>
    </row>
    <row r="8" spans="2:19" ht="48.5" customHeight="1" x14ac:dyDescent="0.35">
      <c r="B8" s="674" t="s">
        <v>917</v>
      </c>
      <c r="C8" s="1172" t="s">
        <v>1392</v>
      </c>
      <c r="D8" s="1173"/>
      <c r="E8" s="1173"/>
      <c r="F8" s="1173"/>
      <c r="G8" s="1173"/>
      <c r="H8" s="1173"/>
      <c r="I8" s="1173"/>
      <c r="J8" s="1173"/>
      <c r="K8" s="1173"/>
      <c r="L8" s="1173"/>
      <c r="M8" s="1173"/>
      <c r="N8" s="1173"/>
      <c r="O8" s="1173"/>
      <c r="P8" s="1173"/>
      <c r="Q8" s="1173"/>
      <c r="R8" s="1173"/>
      <c r="S8" s="1174"/>
    </row>
  </sheetData>
  <mergeCells count="5">
    <mergeCell ref="C6:S6"/>
    <mergeCell ref="C7:S7"/>
    <mergeCell ref="C8:S8"/>
    <mergeCell ref="B4:S4"/>
    <mergeCell ref="C5:S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1A5DA-C99C-4126-AF3B-5436FB98895C}">
  <dimension ref="B1:R35"/>
  <sheetViews>
    <sheetView zoomScaleNormal="100" workbookViewId="0"/>
  </sheetViews>
  <sheetFormatPr defaultRowHeight="15.5" x14ac:dyDescent="0.35"/>
  <cols>
    <col min="1" max="1" width="8.7265625" style="5"/>
    <col min="2" max="2" width="10.453125" style="5" customWidth="1"/>
    <col min="3" max="3" width="32.36328125" style="5" customWidth="1"/>
    <col min="4" max="18" width="12.26953125" style="5" customWidth="1"/>
    <col min="19" max="16384" width="8.7265625" style="5"/>
  </cols>
  <sheetData>
    <row r="1" spans="2:18" ht="22" customHeight="1" x14ac:dyDescent="0.35"/>
    <row r="2" spans="2:18" x14ac:dyDescent="0.35">
      <c r="B2" s="971" t="s">
        <v>1578</v>
      </c>
      <c r="E2" s="27"/>
      <c r="F2" s="27"/>
      <c r="G2" s="27"/>
      <c r="H2" s="27"/>
      <c r="I2" s="27"/>
      <c r="J2" s="27"/>
      <c r="K2" s="27"/>
      <c r="L2" s="27"/>
      <c r="M2" s="27"/>
      <c r="N2" s="27"/>
      <c r="O2" s="27"/>
      <c r="P2" s="27"/>
      <c r="Q2" s="27"/>
      <c r="R2" s="27"/>
    </row>
    <row r="3" spans="2:18" x14ac:dyDescent="0.35">
      <c r="B3" s="7" t="s">
        <v>93</v>
      </c>
      <c r="D3" s="27"/>
      <c r="E3" s="27"/>
      <c r="F3" s="27"/>
      <c r="G3" s="27"/>
      <c r="H3" s="27"/>
      <c r="I3" s="27"/>
      <c r="J3" s="27"/>
      <c r="K3" s="27"/>
      <c r="L3" s="27"/>
      <c r="M3" s="27"/>
      <c r="N3" s="27"/>
      <c r="O3" s="27"/>
      <c r="P3" s="27"/>
      <c r="Q3" s="27"/>
      <c r="R3" s="27"/>
    </row>
    <row r="4" spans="2:18" x14ac:dyDescent="0.35">
      <c r="B4" s="27"/>
      <c r="C4" s="27"/>
      <c r="D4" s="27"/>
      <c r="E4" s="27"/>
      <c r="F4" s="27"/>
      <c r="G4" s="27"/>
      <c r="H4" s="27"/>
      <c r="I4" s="27"/>
      <c r="J4" s="27"/>
      <c r="K4" s="27"/>
      <c r="L4" s="27"/>
      <c r="M4" s="27"/>
      <c r="N4" s="27"/>
      <c r="O4" s="27"/>
      <c r="P4" s="27"/>
      <c r="Q4" s="27"/>
      <c r="R4" s="27"/>
    </row>
    <row r="5" spans="2:18" x14ac:dyDescent="0.35">
      <c r="B5" s="956"/>
      <c r="C5" s="957"/>
      <c r="D5" s="81" t="s">
        <v>0</v>
      </c>
      <c r="E5" s="81" t="s">
        <v>14</v>
      </c>
      <c r="F5" s="81" t="s">
        <v>15</v>
      </c>
      <c r="G5" s="81" t="s">
        <v>16</v>
      </c>
      <c r="H5" s="81" t="s">
        <v>17</v>
      </c>
      <c r="I5" s="81" t="s">
        <v>18</v>
      </c>
      <c r="J5" s="81" t="s">
        <v>19</v>
      </c>
      <c r="K5" s="81" t="s">
        <v>20</v>
      </c>
      <c r="L5" s="81" t="s">
        <v>51</v>
      </c>
      <c r="M5" s="81" t="s">
        <v>52</v>
      </c>
      <c r="N5" s="81" t="s">
        <v>53</v>
      </c>
      <c r="O5" s="81" t="s">
        <v>54</v>
      </c>
      <c r="P5" s="81" t="s">
        <v>94</v>
      </c>
      <c r="Q5" s="81" t="s">
        <v>95</v>
      </c>
      <c r="R5" s="81" t="s">
        <v>96</v>
      </c>
    </row>
    <row r="6" spans="2:18" ht="41" customHeight="1" x14ac:dyDescent="0.35">
      <c r="B6" s="958"/>
      <c r="C6" s="959"/>
      <c r="D6" s="1182" t="s">
        <v>55</v>
      </c>
      <c r="E6" s="1182"/>
      <c r="F6" s="1182"/>
      <c r="G6" s="1182"/>
      <c r="H6" s="1182"/>
      <c r="I6" s="1182"/>
      <c r="J6" s="1182" t="s">
        <v>22</v>
      </c>
      <c r="K6" s="1182"/>
      <c r="L6" s="1182"/>
      <c r="M6" s="1182"/>
      <c r="N6" s="1182"/>
      <c r="O6" s="1182"/>
      <c r="P6" s="1182" t="s">
        <v>97</v>
      </c>
      <c r="Q6" s="1182" t="s">
        <v>98</v>
      </c>
      <c r="R6" s="1182"/>
    </row>
    <row r="7" spans="2:18" ht="103.5" customHeight="1" x14ac:dyDescent="0.35">
      <c r="B7" s="958"/>
      <c r="C7" s="959"/>
      <c r="D7" s="1182" t="s">
        <v>56</v>
      </c>
      <c r="E7" s="1182"/>
      <c r="F7" s="1182"/>
      <c r="G7" s="1182" t="s">
        <v>57</v>
      </c>
      <c r="H7" s="1182"/>
      <c r="I7" s="1182"/>
      <c r="J7" s="1182" t="s">
        <v>99</v>
      </c>
      <c r="K7" s="1182"/>
      <c r="L7" s="1182"/>
      <c r="M7" s="1182" t="s">
        <v>100</v>
      </c>
      <c r="N7" s="1182"/>
      <c r="O7" s="1182"/>
      <c r="P7" s="1182"/>
      <c r="Q7" s="1182" t="s">
        <v>101</v>
      </c>
      <c r="R7" s="1182" t="s">
        <v>102</v>
      </c>
    </row>
    <row r="8" spans="2:18" ht="40" customHeight="1" x14ac:dyDescent="0.35">
      <c r="B8" s="960"/>
      <c r="C8" s="961"/>
      <c r="D8" s="705"/>
      <c r="E8" s="705" t="s">
        <v>103</v>
      </c>
      <c r="F8" s="705" t="s">
        <v>104</v>
      </c>
      <c r="G8" s="705"/>
      <c r="H8" s="705" t="s">
        <v>104</v>
      </c>
      <c r="I8" s="705" t="s">
        <v>105</v>
      </c>
      <c r="J8" s="705"/>
      <c r="K8" s="705" t="s">
        <v>103</v>
      </c>
      <c r="L8" s="705" t="s">
        <v>104</v>
      </c>
      <c r="M8" s="705"/>
      <c r="N8" s="705" t="s">
        <v>104</v>
      </c>
      <c r="O8" s="705" t="s">
        <v>105</v>
      </c>
      <c r="P8" s="705"/>
      <c r="Q8" s="1183"/>
      <c r="R8" s="1183"/>
    </row>
    <row r="9" spans="2:18" ht="31" x14ac:dyDescent="0.35">
      <c r="B9" s="66" t="s">
        <v>31</v>
      </c>
      <c r="C9" s="81" t="s">
        <v>32</v>
      </c>
      <c r="D9" s="60">
        <v>447.54189000000002</v>
      </c>
      <c r="E9" s="60">
        <v>447.54189000000002</v>
      </c>
      <c r="F9" s="141" t="s">
        <v>13</v>
      </c>
      <c r="G9" s="141" t="s">
        <v>13</v>
      </c>
      <c r="H9" s="141" t="s">
        <v>13</v>
      </c>
      <c r="I9" s="141" t="s">
        <v>13</v>
      </c>
      <c r="J9" s="141" t="s">
        <v>13</v>
      </c>
      <c r="K9" s="141" t="s">
        <v>13</v>
      </c>
      <c r="L9" s="141" t="s">
        <v>13</v>
      </c>
      <c r="M9" s="141" t="s">
        <v>13</v>
      </c>
      <c r="N9" s="141" t="s">
        <v>13</v>
      </c>
      <c r="O9" s="141" t="s">
        <v>13</v>
      </c>
      <c r="P9" s="141" t="s">
        <v>13</v>
      </c>
      <c r="Q9" s="141" t="s">
        <v>13</v>
      </c>
      <c r="R9" s="141" t="s">
        <v>13</v>
      </c>
    </row>
    <row r="10" spans="2:18" x14ac:dyDescent="0.35">
      <c r="B10" s="66" t="s">
        <v>33</v>
      </c>
      <c r="C10" s="290" t="s">
        <v>34</v>
      </c>
      <c r="D10" s="60">
        <v>2671.1192979276002</v>
      </c>
      <c r="E10" s="60">
        <v>2590.117300291517</v>
      </c>
      <c r="F10" s="60">
        <v>74.979956736077753</v>
      </c>
      <c r="G10" s="60">
        <v>116.73655572139297</v>
      </c>
      <c r="H10" s="141" t="s">
        <v>13</v>
      </c>
      <c r="I10" s="60">
        <v>113.60010506139298</v>
      </c>
      <c r="J10" s="60">
        <v>-15.633361909999838</v>
      </c>
      <c r="K10" s="60">
        <v>-9.9042892199998356</v>
      </c>
      <c r="L10" s="60">
        <v>-5.7290726900000024</v>
      </c>
      <c r="M10" s="60">
        <v>-37.068576629999995</v>
      </c>
      <c r="N10" s="60">
        <v>0</v>
      </c>
      <c r="O10" s="60">
        <v>-37.068576629999995</v>
      </c>
      <c r="P10" s="141" t="s">
        <v>13</v>
      </c>
      <c r="Q10" s="60">
        <v>1924.2756211034375</v>
      </c>
      <c r="R10" s="60">
        <v>46.312598366161993</v>
      </c>
    </row>
    <row r="11" spans="2:18" x14ac:dyDescent="0.35">
      <c r="B11" s="64" t="s">
        <v>35</v>
      </c>
      <c r="C11" s="962" t="s">
        <v>36</v>
      </c>
      <c r="D11" s="141" t="s">
        <v>13</v>
      </c>
      <c r="E11" s="141" t="s">
        <v>13</v>
      </c>
      <c r="F11" s="141" t="s">
        <v>13</v>
      </c>
      <c r="G11" s="141" t="s">
        <v>13</v>
      </c>
      <c r="H11" s="141" t="s">
        <v>13</v>
      </c>
      <c r="I11" s="141" t="s">
        <v>13</v>
      </c>
      <c r="J11" s="141" t="s">
        <v>13</v>
      </c>
      <c r="K11" s="141" t="s">
        <v>13</v>
      </c>
      <c r="L11" s="141" t="s">
        <v>13</v>
      </c>
      <c r="M11" s="141" t="s">
        <v>13</v>
      </c>
      <c r="N11" s="141" t="s">
        <v>13</v>
      </c>
      <c r="O11" s="141" t="s">
        <v>13</v>
      </c>
      <c r="P11" s="141" t="s">
        <v>13</v>
      </c>
      <c r="Q11" s="141" t="s">
        <v>13</v>
      </c>
      <c r="R11" s="141" t="s">
        <v>13</v>
      </c>
    </row>
    <row r="12" spans="2:18" x14ac:dyDescent="0.35">
      <c r="B12" s="64" t="s">
        <v>37</v>
      </c>
      <c r="C12" s="962" t="s">
        <v>38</v>
      </c>
      <c r="D12" s="141" t="s">
        <v>13</v>
      </c>
      <c r="E12" s="141" t="s">
        <v>13</v>
      </c>
      <c r="F12" s="141" t="s">
        <v>13</v>
      </c>
      <c r="G12" s="141" t="s">
        <v>13</v>
      </c>
      <c r="H12" s="141" t="s">
        <v>13</v>
      </c>
      <c r="I12" s="141" t="s">
        <v>13</v>
      </c>
      <c r="J12" s="141" t="s">
        <v>13</v>
      </c>
      <c r="K12" s="141" t="s">
        <v>13</v>
      </c>
      <c r="L12" s="141" t="s">
        <v>13</v>
      </c>
      <c r="M12" s="141" t="s">
        <v>13</v>
      </c>
      <c r="N12" s="141" t="s">
        <v>13</v>
      </c>
      <c r="O12" s="141" t="s">
        <v>13</v>
      </c>
      <c r="P12" s="141" t="s">
        <v>13</v>
      </c>
      <c r="Q12" s="141" t="s">
        <v>13</v>
      </c>
      <c r="R12" s="141" t="s">
        <v>13</v>
      </c>
    </row>
    <row r="13" spans="2:18" x14ac:dyDescent="0.35">
      <c r="B13" s="64" t="s">
        <v>39</v>
      </c>
      <c r="C13" s="962" t="s">
        <v>40</v>
      </c>
      <c r="D13" s="141" t="s">
        <v>13</v>
      </c>
      <c r="E13" s="141" t="s">
        <v>13</v>
      </c>
      <c r="F13" s="141" t="s">
        <v>13</v>
      </c>
      <c r="G13" s="141" t="s">
        <v>13</v>
      </c>
      <c r="H13" s="141" t="s">
        <v>13</v>
      </c>
      <c r="I13" s="141" t="s">
        <v>13</v>
      </c>
      <c r="J13" s="141" t="s">
        <v>13</v>
      </c>
      <c r="K13" s="141" t="s">
        <v>13</v>
      </c>
      <c r="L13" s="141" t="s">
        <v>13</v>
      </c>
      <c r="M13" s="141" t="s">
        <v>13</v>
      </c>
      <c r="N13" s="141" t="s">
        <v>13</v>
      </c>
      <c r="O13" s="141" t="s">
        <v>13</v>
      </c>
      <c r="P13" s="141" t="s">
        <v>13</v>
      </c>
      <c r="Q13" s="141" t="s">
        <v>13</v>
      </c>
      <c r="R13" s="141" t="s">
        <v>13</v>
      </c>
    </row>
    <row r="14" spans="2:18" x14ac:dyDescent="0.35">
      <c r="B14" s="64" t="s">
        <v>41</v>
      </c>
      <c r="C14" s="962" t="s">
        <v>42</v>
      </c>
      <c r="D14" s="60">
        <v>69.150258390523661</v>
      </c>
      <c r="E14" s="60">
        <v>69.150258390523661</v>
      </c>
      <c r="F14" s="141" t="s">
        <v>13</v>
      </c>
      <c r="G14" s="141" t="s">
        <v>13</v>
      </c>
      <c r="H14" s="141" t="s">
        <v>13</v>
      </c>
      <c r="I14" s="141" t="s">
        <v>13</v>
      </c>
      <c r="J14" s="141" t="s">
        <v>13</v>
      </c>
      <c r="K14" s="141" t="s">
        <v>13</v>
      </c>
      <c r="L14" s="141" t="s">
        <v>13</v>
      </c>
      <c r="M14" s="141" t="s">
        <v>13</v>
      </c>
      <c r="N14" s="141" t="s">
        <v>13</v>
      </c>
      <c r="O14" s="141" t="s">
        <v>13</v>
      </c>
      <c r="P14" s="141" t="s">
        <v>13</v>
      </c>
      <c r="Q14" s="60">
        <v>32</v>
      </c>
      <c r="R14" s="141" t="s">
        <v>13</v>
      </c>
    </row>
    <row r="15" spans="2:18" x14ac:dyDescent="0.35">
      <c r="B15" s="64" t="s">
        <v>43</v>
      </c>
      <c r="C15" s="962" t="s">
        <v>44</v>
      </c>
      <c r="D15" s="153">
        <v>983.27178334638211</v>
      </c>
      <c r="E15" s="60">
        <v>937.92575827578889</v>
      </c>
      <c r="F15" s="60">
        <v>39.323984170593185</v>
      </c>
      <c r="G15" s="60">
        <v>36.400801959545092</v>
      </c>
      <c r="H15" s="141" t="s">
        <v>13</v>
      </c>
      <c r="I15" s="60">
        <v>33.264351299545091</v>
      </c>
      <c r="J15" s="60">
        <v>-1.6010787100000003</v>
      </c>
      <c r="K15" s="60">
        <v>-1.3086732200000004</v>
      </c>
      <c r="L15" s="60">
        <v>-0.29240548999999993</v>
      </c>
      <c r="M15" s="60">
        <v>-1.0848901400000004</v>
      </c>
      <c r="N15" s="60">
        <v>0</v>
      </c>
      <c r="O15" s="60">
        <v>-1.0848901400000004</v>
      </c>
      <c r="P15" s="60">
        <v>0</v>
      </c>
      <c r="Q15" s="60">
        <v>947.75829330335421</v>
      </c>
      <c r="R15" s="60">
        <v>35.161942443262454</v>
      </c>
    </row>
    <row r="16" spans="2:18" x14ac:dyDescent="0.35">
      <c r="B16" s="64" t="s">
        <v>45</v>
      </c>
      <c r="C16" s="963" t="s">
        <v>106</v>
      </c>
      <c r="D16" s="60">
        <v>925.40414763161596</v>
      </c>
      <c r="E16" s="60">
        <v>880.30370246233599</v>
      </c>
      <c r="F16" s="153">
        <v>39.078404269280121</v>
      </c>
      <c r="G16" s="60">
        <v>36.400801959545092</v>
      </c>
      <c r="H16" s="141" t="s">
        <v>13</v>
      </c>
      <c r="I16" s="60">
        <v>33.264351299545091</v>
      </c>
      <c r="J16" s="964">
        <v>-1.5563808600000058</v>
      </c>
      <c r="K16" s="60">
        <v>-1.2868056700000057</v>
      </c>
      <c r="L16" s="60">
        <v>-0.26957519000000002</v>
      </c>
      <c r="M16" s="60">
        <v>-1.0848901400000004</v>
      </c>
      <c r="N16" s="60">
        <v>0</v>
      </c>
      <c r="O16" s="60">
        <v>-1.0848901400000004</v>
      </c>
      <c r="P16" s="60">
        <v>0</v>
      </c>
      <c r="Q16" s="60">
        <v>921.96482682069256</v>
      </c>
      <c r="R16" s="60">
        <v>35.161942443262454</v>
      </c>
    </row>
    <row r="17" spans="2:18" x14ac:dyDescent="0.35">
      <c r="B17" s="64" t="s">
        <v>47</v>
      </c>
      <c r="C17" s="962" t="s">
        <v>46</v>
      </c>
      <c r="D17" s="60">
        <v>1618.6972561906891</v>
      </c>
      <c r="E17" s="60">
        <v>1583.0412836252046</v>
      </c>
      <c r="F17" s="60">
        <v>35.655972565484575</v>
      </c>
      <c r="G17" s="60">
        <v>80.335753761847883</v>
      </c>
      <c r="H17" s="141" t="s">
        <v>13</v>
      </c>
      <c r="I17" s="60">
        <v>80.335753761847883</v>
      </c>
      <c r="J17" s="60">
        <v>-13.998229329999837</v>
      </c>
      <c r="K17" s="60">
        <v>-8.5615621299998352</v>
      </c>
      <c r="L17" s="60">
        <v>-5.4366672000000023</v>
      </c>
      <c r="M17" s="60">
        <v>-35.983686489999997</v>
      </c>
      <c r="N17" s="60">
        <v>0</v>
      </c>
      <c r="O17" s="60">
        <v>-35.983686489999997</v>
      </c>
      <c r="P17" s="60">
        <v>0</v>
      </c>
      <c r="Q17" s="60">
        <v>944.53841095887583</v>
      </c>
      <c r="R17" s="60">
        <v>11.150655922899542</v>
      </c>
    </row>
    <row r="18" spans="2:18" x14ac:dyDescent="0.35">
      <c r="B18" s="66" t="s">
        <v>49</v>
      </c>
      <c r="C18" s="965" t="s">
        <v>68</v>
      </c>
      <c r="D18" s="153">
        <v>37.225572</v>
      </c>
      <c r="E18" s="60">
        <v>37.225572</v>
      </c>
      <c r="F18" s="141" t="s">
        <v>13</v>
      </c>
      <c r="G18" s="141" t="s">
        <v>13</v>
      </c>
      <c r="H18" s="141" t="s">
        <v>13</v>
      </c>
      <c r="I18" s="141" t="s">
        <v>13</v>
      </c>
      <c r="J18" s="141" t="s">
        <v>13</v>
      </c>
      <c r="K18" s="141" t="s">
        <v>13</v>
      </c>
      <c r="L18" s="141" t="s">
        <v>13</v>
      </c>
      <c r="M18" s="141" t="s">
        <v>13</v>
      </c>
      <c r="N18" s="141" t="s">
        <v>13</v>
      </c>
      <c r="O18" s="141" t="s">
        <v>13</v>
      </c>
      <c r="P18" s="141" t="s">
        <v>13</v>
      </c>
      <c r="Q18" s="141" t="s">
        <v>13</v>
      </c>
      <c r="R18" s="141" t="s">
        <v>13</v>
      </c>
    </row>
    <row r="19" spans="2:18" x14ac:dyDescent="0.35">
      <c r="B19" s="64" t="s">
        <v>69</v>
      </c>
      <c r="C19" s="962" t="s">
        <v>36</v>
      </c>
      <c r="D19" s="141" t="s">
        <v>13</v>
      </c>
      <c r="E19" s="141" t="s">
        <v>13</v>
      </c>
      <c r="F19" s="141" t="s">
        <v>13</v>
      </c>
      <c r="G19" s="141" t="s">
        <v>13</v>
      </c>
      <c r="H19" s="141" t="s">
        <v>13</v>
      </c>
      <c r="I19" s="141" t="s">
        <v>13</v>
      </c>
      <c r="J19" s="141" t="s">
        <v>13</v>
      </c>
      <c r="K19" s="141" t="s">
        <v>13</v>
      </c>
      <c r="L19" s="141" t="s">
        <v>13</v>
      </c>
      <c r="M19" s="141" t="s">
        <v>13</v>
      </c>
      <c r="N19" s="141" t="s">
        <v>13</v>
      </c>
      <c r="O19" s="141" t="s">
        <v>13</v>
      </c>
      <c r="P19" s="141" t="s">
        <v>13</v>
      </c>
      <c r="Q19" s="141" t="s">
        <v>13</v>
      </c>
      <c r="R19" s="141" t="s">
        <v>13</v>
      </c>
    </row>
    <row r="20" spans="2:18" x14ac:dyDescent="0.35">
      <c r="B20" s="64" t="s">
        <v>70</v>
      </c>
      <c r="C20" s="962" t="s">
        <v>38</v>
      </c>
      <c r="D20" s="60">
        <v>20.742433999999999</v>
      </c>
      <c r="E20" s="60">
        <v>20.742433999999999</v>
      </c>
      <c r="F20" s="141" t="s">
        <v>13</v>
      </c>
      <c r="G20" s="141" t="s">
        <v>13</v>
      </c>
      <c r="H20" s="141" t="s">
        <v>13</v>
      </c>
      <c r="I20" s="141" t="s">
        <v>13</v>
      </c>
      <c r="J20" s="141" t="s">
        <v>13</v>
      </c>
      <c r="K20" s="141" t="s">
        <v>13</v>
      </c>
      <c r="L20" s="141" t="s">
        <v>13</v>
      </c>
      <c r="M20" s="141" t="s">
        <v>13</v>
      </c>
      <c r="N20" s="141" t="s">
        <v>13</v>
      </c>
      <c r="O20" s="141" t="s">
        <v>13</v>
      </c>
      <c r="P20" s="141" t="s">
        <v>13</v>
      </c>
      <c r="Q20" s="141" t="s">
        <v>13</v>
      </c>
      <c r="R20" s="141" t="s">
        <v>13</v>
      </c>
    </row>
    <row r="21" spans="2:18" x14ac:dyDescent="0.35">
      <c r="B21" s="64" t="s">
        <v>71</v>
      </c>
      <c r="C21" s="962" t="s">
        <v>40</v>
      </c>
      <c r="D21" s="60">
        <v>15.784992000000001</v>
      </c>
      <c r="E21" s="60">
        <v>15.784992000000001</v>
      </c>
      <c r="F21" s="141" t="s">
        <v>13</v>
      </c>
      <c r="G21" s="141" t="s">
        <v>13</v>
      </c>
      <c r="H21" s="141" t="s">
        <v>13</v>
      </c>
      <c r="I21" s="141" t="s">
        <v>13</v>
      </c>
      <c r="J21" s="141" t="s">
        <v>13</v>
      </c>
      <c r="K21" s="141" t="s">
        <v>13</v>
      </c>
      <c r="L21" s="141" t="s">
        <v>13</v>
      </c>
      <c r="M21" s="141" t="s">
        <v>13</v>
      </c>
      <c r="N21" s="141" t="s">
        <v>13</v>
      </c>
      <c r="O21" s="141" t="s">
        <v>13</v>
      </c>
      <c r="P21" s="141" t="s">
        <v>13</v>
      </c>
      <c r="Q21" s="141" t="s">
        <v>13</v>
      </c>
      <c r="R21" s="141" t="s">
        <v>13</v>
      </c>
    </row>
    <row r="22" spans="2:18" x14ac:dyDescent="0.35">
      <c r="B22" s="64" t="s">
        <v>72</v>
      </c>
      <c r="C22" s="962" t="s">
        <v>42</v>
      </c>
      <c r="D22" s="141" t="s">
        <v>13</v>
      </c>
      <c r="E22" s="141" t="s">
        <v>13</v>
      </c>
      <c r="F22" s="141" t="s">
        <v>13</v>
      </c>
      <c r="G22" s="141" t="s">
        <v>13</v>
      </c>
      <c r="H22" s="141" t="s">
        <v>13</v>
      </c>
      <c r="I22" s="141" t="s">
        <v>13</v>
      </c>
      <c r="J22" s="141" t="s">
        <v>13</v>
      </c>
      <c r="K22" s="141" t="s">
        <v>13</v>
      </c>
      <c r="L22" s="141" t="s">
        <v>13</v>
      </c>
      <c r="M22" s="141" t="s">
        <v>13</v>
      </c>
      <c r="N22" s="141" t="s">
        <v>13</v>
      </c>
      <c r="O22" s="141" t="s">
        <v>13</v>
      </c>
      <c r="P22" s="141" t="s">
        <v>13</v>
      </c>
      <c r="Q22" s="141" t="s">
        <v>13</v>
      </c>
      <c r="R22" s="141" t="s">
        <v>13</v>
      </c>
    </row>
    <row r="23" spans="2:18" x14ac:dyDescent="0.35">
      <c r="B23" s="64" t="s">
        <v>73</v>
      </c>
      <c r="C23" s="962" t="s">
        <v>44</v>
      </c>
      <c r="D23" s="60">
        <v>0.69814600000000004</v>
      </c>
      <c r="E23" s="60">
        <v>0.69814600000000004</v>
      </c>
      <c r="F23" s="141" t="s">
        <v>13</v>
      </c>
      <c r="G23" s="141" t="s">
        <v>13</v>
      </c>
      <c r="H23" s="141" t="s">
        <v>13</v>
      </c>
      <c r="I23" s="141" t="s">
        <v>13</v>
      </c>
      <c r="J23" s="141" t="s">
        <v>13</v>
      </c>
      <c r="K23" s="141" t="s">
        <v>13</v>
      </c>
      <c r="L23" s="141" t="s">
        <v>13</v>
      </c>
      <c r="M23" s="141" t="s">
        <v>13</v>
      </c>
      <c r="N23" s="141" t="s">
        <v>13</v>
      </c>
      <c r="O23" s="141" t="s">
        <v>13</v>
      </c>
      <c r="P23" s="141" t="s">
        <v>13</v>
      </c>
      <c r="Q23" s="141" t="s">
        <v>13</v>
      </c>
      <c r="R23" s="141" t="s">
        <v>13</v>
      </c>
    </row>
    <row r="24" spans="2:18" x14ac:dyDescent="0.35">
      <c r="B24" s="66" t="s">
        <v>74</v>
      </c>
      <c r="C24" s="290" t="s">
        <v>75</v>
      </c>
      <c r="D24" s="60">
        <v>283.0436645599998</v>
      </c>
      <c r="E24" s="60">
        <v>283.0436645599998</v>
      </c>
      <c r="F24" s="141" t="s">
        <v>13</v>
      </c>
      <c r="G24" s="141" t="s">
        <v>13</v>
      </c>
      <c r="H24" s="141" t="s">
        <v>13</v>
      </c>
      <c r="I24" s="141" t="s">
        <v>13</v>
      </c>
      <c r="J24" s="141" t="s">
        <v>13</v>
      </c>
      <c r="K24" s="141" t="s">
        <v>13</v>
      </c>
      <c r="L24" s="141" t="s">
        <v>13</v>
      </c>
      <c r="M24" s="141" t="s">
        <v>13</v>
      </c>
      <c r="N24" s="141" t="s">
        <v>13</v>
      </c>
      <c r="O24" s="141" t="s">
        <v>13</v>
      </c>
      <c r="P24" s="966"/>
      <c r="Q24" s="141" t="s">
        <v>13</v>
      </c>
      <c r="R24" s="141" t="s">
        <v>13</v>
      </c>
    </row>
    <row r="25" spans="2:18" x14ac:dyDescent="0.35">
      <c r="B25" s="64" t="s">
        <v>76</v>
      </c>
      <c r="C25" s="962" t="s">
        <v>36</v>
      </c>
      <c r="D25" s="141" t="s">
        <v>13</v>
      </c>
      <c r="E25" s="141" t="s">
        <v>13</v>
      </c>
      <c r="F25" s="141" t="s">
        <v>13</v>
      </c>
      <c r="G25" s="141" t="s">
        <v>13</v>
      </c>
      <c r="H25" s="141" t="s">
        <v>13</v>
      </c>
      <c r="I25" s="141" t="s">
        <v>13</v>
      </c>
      <c r="J25" s="141" t="s">
        <v>13</v>
      </c>
      <c r="K25" s="141" t="s">
        <v>13</v>
      </c>
      <c r="L25" s="141" t="s">
        <v>13</v>
      </c>
      <c r="M25" s="141" t="s">
        <v>13</v>
      </c>
      <c r="N25" s="141" t="s">
        <v>13</v>
      </c>
      <c r="O25" s="141" t="s">
        <v>13</v>
      </c>
      <c r="P25" s="966"/>
      <c r="Q25" s="141" t="s">
        <v>13</v>
      </c>
      <c r="R25" s="141" t="s">
        <v>13</v>
      </c>
    </row>
    <row r="26" spans="2:18" x14ac:dyDescent="0.35">
      <c r="B26" s="64" t="s">
        <v>77</v>
      </c>
      <c r="C26" s="962" t="s">
        <v>38</v>
      </c>
      <c r="D26" s="141" t="s">
        <v>13</v>
      </c>
      <c r="E26" s="141" t="s">
        <v>13</v>
      </c>
      <c r="F26" s="141" t="s">
        <v>13</v>
      </c>
      <c r="G26" s="141" t="s">
        <v>13</v>
      </c>
      <c r="H26" s="141" t="s">
        <v>13</v>
      </c>
      <c r="I26" s="141" t="s">
        <v>13</v>
      </c>
      <c r="J26" s="141" t="s">
        <v>13</v>
      </c>
      <c r="K26" s="141" t="s">
        <v>13</v>
      </c>
      <c r="L26" s="141" t="s">
        <v>13</v>
      </c>
      <c r="M26" s="141" t="s">
        <v>13</v>
      </c>
      <c r="N26" s="141" t="s">
        <v>13</v>
      </c>
      <c r="O26" s="141" t="s">
        <v>13</v>
      </c>
      <c r="P26" s="966"/>
      <c r="Q26" s="141" t="s">
        <v>13</v>
      </c>
      <c r="R26" s="141" t="s">
        <v>13</v>
      </c>
    </row>
    <row r="27" spans="2:18" x14ac:dyDescent="0.35">
      <c r="B27" s="64" t="s">
        <v>78</v>
      </c>
      <c r="C27" s="962" t="s">
        <v>40</v>
      </c>
      <c r="D27" s="141" t="s">
        <v>13</v>
      </c>
      <c r="E27" s="141" t="s">
        <v>13</v>
      </c>
      <c r="F27" s="141" t="s">
        <v>13</v>
      </c>
      <c r="G27" s="141" t="s">
        <v>13</v>
      </c>
      <c r="H27" s="141" t="s">
        <v>13</v>
      </c>
      <c r="I27" s="141" t="s">
        <v>13</v>
      </c>
      <c r="J27" s="141" t="s">
        <v>13</v>
      </c>
      <c r="K27" s="141" t="s">
        <v>13</v>
      </c>
      <c r="L27" s="141" t="s">
        <v>13</v>
      </c>
      <c r="M27" s="141" t="s">
        <v>13</v>
      </c>
      <c r="N27" s="141" t="s">
        <v>13</v>
      </c>
      <c r="O27" s="141" t="s">
        <v>13</v>
      </c>
      <c r="P27" s="966"/>
      <c r="Q27" s="141" t="s">
        <v>13</v>
      </c>
      <c r="R27" s="141" t="s">
        <v>13</v>
      </c>
    </row>
    <row r="28" spans="2:18" x14ac:dyDescent="0.35">
      <c r="B28" s="64" t="s">
        <v>79</v>
      </c>
      <c r="C28" s="962" t="s">
        <v>42</v>
      </c>
      <c r="D28" s="60">
        <v>21.771280119999997</v>
      </c>
      <c r="E28" s="60">
        <v>21.771280119999997</v>
      </c>
      <c r="F28" s="141" t="s">
        <v>13</v>
      </c>
      <c r="G28" s="141" t="s">
        <v>13</v>
      </c>
      <c r="H28" s="141" t="s">
        <v>13</v>
      </c>
      <c r="I28" s="141" t="s">
        <v>13</v>
      </c>
      <c r="J28" s="141" t="s">
        <v>13</v>
      </c>
      <c r="K28" s="141" t="s">
        <v>13</v>
      </c>
      <c r="L28" s="141" t="s">
        <v>13</v>
      </c>
      <c r="M28" s="141" t="s">
        <v>13</v>
      </c>
      <c r="N28" s="141" t="s">
        <v>13</v>
      </c>
      <c r="O28" s="141" t="s">
        <v>13</v>
      </c>
      <c r="P28" s="966"/>
      <c r="Q28" s="141" t="s">
        <v>13</v>
      </c>
      <c r="R28" s="141" t="s">
        <v>13</v>
      </c>
    </row>
    <row r="29" spans="2:18" x14ac:dyDescent="0.35">
      <c r="B29" s="64" t="s">
        <v>80</v>
      </c>
      <c r="C29" s="962" t="s">
        <v>44</v>
      </c>
      <c r="D29" s="60">
        <v>225.04716896999994</v>
      </c>
      <c r="E29" s="60">
        <v>225.04716896999994</v>
      </c>
      <c r="F29" s="141" t="s">
        <v>13</v>
      </c>
      <c r="G29" s="141" t="s">
        <v>13</v>
      </c>
      <c r="H29" s="141" t="s">
        <v>13</v>
      </c>
      <c r="I29" s="141" t="s">
        <v>13</v>
      </c>
      <c r="J29" s="141" t="s">
        <v>13</v>
      </c>
      <c r="K29" s="141" t="s">
        <v>13</v>
      </c>
      <c r="L29" s="141" t="s">
        <v>13</v>
      </c>
      <c r="M29" s="141" t="s">
        <v>13</v>
      </c>
      <c r="N29" s="141" t="s">
        <v>13</v>
      </c>
      <c r="O29" s="141" t="s">
        <v>13</v>
      </c>
      <c r="P29" s="966"/>
      <c r="Q29" s="141" t="s">
        <v>13</v>
      </c>
      <c r="R29" s="141" t="s">
        <v>13</v>
      </c>
    </row>
    <row r="30" spans="2:18" x14ac:dyDescent="0.35">
      <c r="B30" s="64" t="s">
        <v>81</v>
      </c>
      <c r="C30" s="962" t="s">
        <v>46</v>
      </c>
      <c r="D30" s="60">
        <v>36.22521546999986</v>
      </c>
      <c r="E30" s="60">
        <v>36.22521546999986</v>
      </c>
      <c r="F30" s="141" t="s">
        <v>13</v>
      </c>
      <c r="G30" s="141" t="s">
        <v>13</v>
      </c>
      <c r="H30" s="141" t="s">
        <v>13</v>
      </c>
      <c r="I30" s="141" t="s">
        <v>13</v>
      </c>
      <c r="J30" s="141" t="s">
        <v>13</v>
      </c>
      <c r="K30" s="141" t="s">
        <v>13</v>
      </c>
      <c r="L30" s="141" t="s">
        <v>13</v>
      </c>
      <c r="M30" s="141" t="s">
        <v>13</v>
      </c>
      <c r="N30" s="141" t="s">
        <v>13</v>
      </c>
      <c r="O30" s="141" t="s">
        <v>13</v>
      </c>
      <c r="P30" s="966"/>
      <c r="Q30" s="141" t="s">
        <v>13</v>
      </c>
      <c r="R30" s="141" t="s">
        <v>13</v>
      </c>
    </row>
    <row r="31" spans="2:18" x14ac:dyDescent="0.35">
      <c r="B31" s="83" t="s">
        <v>82</v>
      </c>
      <c r="C31" s="967" t="s">
        <v>11</v>
      </c>
      <c r="D31" s="968">
        <v>3438.9304244875898</v>
      </c>
      <c r="E31" s="968">
        <v>3357.9284268515166</v>
      </c>
      <c r="F31" s="968">
        <v>74.979956736077753</v>
      </c>
      <c r="G31" s="968">
        <v>116.73655572139297</v>
      </c>
      <c r="H31" s="968">
        <v>0</v>
      </c>
      <c r="I31" s="968">
        <v>113.60010506139298</v>
      </c>
      <c r="J31" s="968">
        <v>-15.633361909999838</v>
      </c>
      <c r="K31" s="968">
        <v>-9.9042892199998356</v>
      </c>
      <c r="L31" s="968">
        <v>-5.7290726900000024</v>
      </c>
      <c r="M31" s="968">
        <v>-37.068576629999995</v>
      </c>
      <c r="N31" s="141" t="s">
        <v>13</v>
      </c>
      <c r="O31" s="968">
        <v>-37.068576629999995</v>
      </c>
      <c r="P31" s="969"/>
      <c r="Q31" s="968">
        <v>1924.2756211034375</v>
      </c>
      <c r="R31" s="968">
        <v>46.312598366161993</v>
      </c>
    </row>
    <row r="33" spans="4:18" x14ac:dyDescent="0.35">
      <c r="D33" s="970"/>
      <c r="E33" s="970"/>
      <c r="F33" s="970"/>
      <c r="G33" s="970"/>
      <c r="H33" s="970"/>
      <c r="I33" s="970"/>
      <c r="J33" s="970"/>
      <c r="K33" s="970"/>
      <c r="L33" s="970"/>
      <c r="M33" s="970"/>
      <c r="N33" s="970"/>
      <c r="O33" s="970"/>
      <c r="P33" s="970"/>
      <c r="Q33" s="970"/>
      <c r="R33" s="970"/>
    </row>
    <row r="34" spans="4:18" x14ac:dyDescent="0.35">
      <c r="D34" s="80"/>
      <c r="E34" s="80"/>
      <c r="F34" s="80"/>
      <c r="G34" s="80"/>
      <c r="H34" s="80"/>
      <c r="I34" s="80"/>
      <c r="J34" s="80"/>
      <c r="K34" s="80"/>
      <c r="L34" s="80"/>
      <c r="M34" s="80"/>
      <c r="N34" s="80"/>
      <c r="O34" s="80"/>
      <c r="P34" s="80"/>
      <c r="Q34" s="80"/>
      <c r="R34" s="80"/>
    </row>
    <row r="35" spans="4:18" x14ac:dyDescent="0.35">
      <c r="D35" s="80"/>
      <c r="E35" s="970"/>
      <c r="F35" s="80"/>
      <c r="G35" s="80"/>
      <c r="H35" s="80"/>
      <c r="I35" s="80"/>
      <c r="J35" s="80"/>
      <c r="K35" s="80"/>
      <c r="L35" s="80"/>
      <c r="M35" s="80"/>
      <c r="N35" s="80"/>
      <c r="O35" s="80"/>
      <c r="P35" s="80"/>
      <c r="Q35" s="80"/>
      <c r="R35" s="80"/>
    </row>
  </sheetData>
  <mergeCells count="10">
    <mergeCell ref="D6:I6"/>
    <mergeCell ref="J6:O6"/>
    <mergeCell ref="P6:P7"/>
    <mergeCell ref="Q6:R6"/>
    <mergeCell ref="D7:F7"/>
    <mergeCell ref="G7:I7"/>
    <mergeCell ref="J7:L7"/>
    <mergeCell ref="M7:O7"/>
    <mergeCell ref="Q7:Q8"/>
    <mergeCell ref="R7:R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76899-5794-4BE2-9932-344B8A907E3A}">
  <dimension ref="B1:F48"/>
  <sheetViews>
    <sheetView workbookViewId="0"/>
  </sheetViews>
  <sheetFormatPr defaultRowHeight="15.5" x14ac:dyDescent="0.35"/>
  <cols>
    <col min="1" max="1" width="8.7265625" style="5"/>
    <col min="2" max="2" width="14.26953125" style="5" customWidth="1"/>
    <col min="3" max="3" width="61.7265625" style="5" customWidth="1"/>
    <col min="4" max="6" width="22.6328125" style="5" customWidth="1"/>
    <col min="7" max="16384" width="8.7265625" style="5"/>
  </cols>
  <sheetData>
    <row r="1" spans="2:6" ht="22" customHeight="1" x14ac:dyDescent="0.35"/>
    <row r="2" spans="2:6" x14ac:dyDescent="0.35">
      <c r="B2" s="223" t="s">
        <v>923</v>
      </c>
      <c r="D2" s="103"/>
      <c r="E2" s="103"/>
      <c r="F2" s="103"/>
    </row>
    <row r="3" spans="2:6" x14ac:dyDescent="0.35">
      <c r="B3" s="7" t="s">
        <v>93</v>
      </c>
      <c r="D3" s="103"/>
      <c r="E3" s="103"/>
      <c r="F3" s="103"/>
    </row>
    <row r="4" spans="2:6" x14ac:dyDescent="0.35">
      <c r="B4" s="103"/>
      <c r="C4" s="103"/>
      <c r="D4" s="103"/>
      <c r="E4" s="103"/>
      <c r="F4" s="103"/>
    </row>
    <row r="5" spans="2:6" ht="31" x14ac:dyDescent="0.35">
      <c r="B5" s="1036"/>
      <c r="C5" s="1037"/>
      <c r="D5" s="1042" t="s">
        <v>262</v>
      </c>
      <c r="E5" s="1042"/>
      <c r="F5" s="260" t="s">
        <v>263</v>
      </c>
    </row>
    <row r="6" spans="2:6" x14ac:dyDescent="0.35">
      <c r="B6" s="1038"/>
      <c r="C6" s="1039"/>
      <c r="D6" s="157" t="s">
        <v>0</v>
      </c>
      <c r="E6" s="157" t="s">
        <v>14</v>
      </c>
      <c r="F6" s="157" t="s">
        <v>15</v>
      </c>
    </row>
    <row r="7" spans="2:6" x14ac:dyDescent="0.35">
      <c r="B7" s="1040"/>
      <c r="C7" s="1041"/>
      <c r="D7" s="261">
        <v>46022</v>
      </c>
      <c r="E7" s="261">
        <v>45657</v>
      </c>
      <c r="F7" s="261">
        <v>46022</v>
      </c>
    </row>
    <row r="8" spans="2:6" x14ac:dyDescent="0.35">
      <c r="B8" s="260">
        <v>1</v>
      </c>
      <c r="C8" s="172" t="s">
        <v>264</v>
      </c>
      <c r="D8" s="168">
        <v>1865.8727860737968</v>
      </c>
      <c r="E8" s="262">
        <v>1643.09</v>
      </c>
      <c r="F8" s="263">
        <v>149.26982288590375</v>
      </c>
    </row>
    <row r="9" spans="2:6" x14ac:dyDescent="0.35">
      <c r="B9" s="157">
        <v>2</v>
      </c>
      <c r="C9" s="264" t="s">
        <v>265</v>
      </c>
      <c r="D9" s="129">
        <v>1865.8727860737968</v>
      </c>
      <c r="E9" s="265">
        <v>1643.09</v>
      </c>
      <c r="F9" s="175">
        <v>149.26982288590375</v>
      </c>
    </row>
    <row r="10" spans="2:6" x14ac:dyDescent="0.35">
      <c r="B10" s="157">
        <v>3</v>
      </c>
      <c r="C10" s="264" t="s">
        <v>266</v>
      </c>
      <c r="D10" s="266" t="s">
        <v>13</v>
      </c>
      <c r="E10" s="266" t="s">
        <v>13</v>
      </c>
      <c r="F10" s="266" t="s">
        <v>13</v>
      </c>
    </row>
    <row r="11" spans="2:6" x14ac:dyDescent="0.35">
      <c r="B11" s="157">
        <v>4</v>
      </c>
      <c r="C11" s="264" t="s">
        <v>267</v>
      </c>
      <c r="D11" s="266" t="s">
        <v>13</v>
      </c>
      <c r="E11" s="266" t="s">
        <v>13</v>
      </c>
      <c r="F11" s="266" t="s">
        <v>13</v>
      </c>
    </row>
    <row r="12" spans="2:6" ht="31" x14ac:dyDescent="0.35">
      <c r="B12" s="157" t="s">
        <v>268</v>
      </c>
      <c r="C12" s="267" t="s">
        <v>269</v>
      </c>
      <c r="D12" s="266" t="s">
        <v>13</v>
      </c>
      <c r="E12" s="266" t="s">
        <v>13</v>
      </c>
      <c r="F12" s="266" t="s">
        <v>13</v>
      </c>
    </row>
    <row r="13" spans="2:6" x14ac:dyDescent="0.35">
      <c r="B13" s="157">
        <v>5</v>
      </c>
      <c r="C13" s="264" t="s">
        <v>270</v>
      </c>
      <c r="D13" s="266" t="s">
        <v>13</v>
      </c>
      <c r="E13" s="266" t="s">
        <v>13</v>
      </c>
      <c r="F13" s="266" t="s">
        <v>13</v>
      </c>
    </row>
    <row r="14" spans="2:6" x14ac:dyDescent="0.35">
      <c r="B14" s="260">
        <v>6</v>
      </c>
      <c r="C14" s="172" t="s">
        <v>271</v>
      </c>
      <c r="D14" s="266" t="s">
        <v>13</v>
      </c>
      <c r="E14" s="266" t="s">
        <v>13</v>
      </c>
      <c r="F14" s="266" t="s">
        <v>13</v>
      </c>
    </row>
    <row r="15" spans="2:6" x14ac:dyDescent="0.35">
      <c r="B15" s="157">
        <v>7</v>
      </c>
      <c r="C15" s="264" t="s">
        <v>265</v>
      </c>
      <c r="D15" s="266" t="s">
        <v>13</v>
      </c>
      <c r="E15" s="266" t="s">
        <v>13</v>
      </c>
      <c r="F15" s="266" t="s">
        <v>13</v>
      </c>
    </row>
    <row r="16" spans="2:6" x14ac:dyDescent="0.35">
      <c r="B16" s="157">
        <v>8</v>
      </c>
      <c r="C16" s="264" t="s">
        <v>272</v>
      </c>
      <c r="D16" s="266" t="s">
        <v>13</v>
      </c>
      <c r="E16" s="266" t="s">
        <v>13</v>
      </c>
      <c r="F16" s="266" t="s">
        <v>13</v>
      </c>
    </row>
    <row r="17" spans="2:6" x14ac:dyDescent="0.35">
      <c r="B17" s="157" t="s">
        <v>225</v>
      </c>
      <c r="C17" s="267" t="s">
        <v>273</v>
      </c>
      <c r="D17" s="266" t="s">
        <v>13</v>
      </c>
      <c r="E17" s="266" t="s">
        <v>13</v>
      </c>
      <c r="F17" s="266" t="s">
        <v>13</v>
      </c>
    </row>
    <row r="18" spans="2:6" x14ac:dyDescent="0.35">
      <c r="B18" s="157">
        <v>9</v>
      </c>
      <c r="C18" s="264" t="s">
        <v>274</v>
      </c>
      <c r="D18" s="266" t="s">
        <v>13</v>
      </c>
      <c r="E18" s="266" t="s">
        <v>13</v>
      </c>
      <c r="F18" s="266" t="s">
        <v>13</v>
      </c>
    </row>
    <row r="19" spans="2:6" x14ac:dyDescent="0.35">
      <c r="B19" s="260">
        <v>10</v>
      </c>
      <c r="C19" s="268" t="s">
        <v>275</v>
      </c>
      <c r="D19" s="266" t="s">
        <v>13</v>
      </c>
      <c r="E19" s="266" t="s">
        <v>13</v>
      </c>
      <c r="F19" s="266" t="s">
        <v>13</v>
      </c>
    </row>
    <row r="20" spans="2:6" x14ac:dyDescent="0.35">
      <c r="B20" s="157" t="s">
        <v>166</v>
      </c>
      <c r="C20" s="264" t="s">
        <v>276</v>
      </c>
      <c r="D20" s="266" t="s">
        <v>13</v>
      </c>
      <c r="E20" s="266" t="s">
        <v>13</v>
      </c>
      <c r="F20" s="266" t="s">
        <v>13</v>
      </c>
    </row>
    <row r="21" spans="2:6" x14ac:dyDescent="0.35">
      <c r="B21" s="157" t="s">
        <v>168</v>
      </c>
      <c r="C21" s="264" t="s">
        <v>277</v>
      </c>
      <c r="D21" s="266" t="s">
        <v>13</v>
      </c>
      <c r="E21" s="266" t="s">
        <v>13</v>
      </c>
      <c r="F21" s="266" t="s">
        <v>13</v>
      </c>
    </row>
    <row r="22" spans="2:6" x14ac:dyDescent="0.35">
      <c r="B22" s="157" t="s">
        <v>170</v>
      </c>
      <c r="C22" s="264" t="s">
        <v>278</v>
      </c>
      <c r="D22" s="266" t="s">
        <v>13</v>
      </c>
      <c r="E22" s="266" t="s">
        <v>13</v>
      </c>
      <c r="F22" s="266" t="s">
        <v>13</v>
      </c>
    </row>
    <row r="23" spans="2:6" x14ac:dyDescent="0.35">
      <c r="B23" s="259">
        <v>11</v>
      </c>
      <c r="C23" s="188" t="s">
        <v>192</v>
      </c>
      <c r="D23" s="180"/>
      <c r="E23" s="188"/>
      <c r="F23" s="181"/>
    </row>
    <row r="24" spans="2:6" x14ac:dyDescent="0.35">
      <c r="B24" s="259">
        <v>12</v>
      </c>
      <c r="C24" s="188" t="s">
        <v>192</v>
      </c>
      <c r="D24" s="180"/>
      <c r="E24" s="188"/>
      <c r="F24" s="181"/>
    </row>
    <row r="25" spans="2:6" x14ac:dyDescent="0.35">
      <c r="B25" s="259">
        <v>13</v>
      </c>
      <c r="C25" s="188" t="s">
        <v>192</v>
      </c>
      <c r="D25" s="180"/>
      <c r="E25" s="188"/>
      <c r="F25" s="181"/>
    </row>
    <row r="26" spans="2:6" x14ac:dyDescent="0.35">
      <c r="B26" s="259">
        <v>14</v>
      </c>
      <c r="C26" s="188" t="s">
        <v>192</v>
      </c>
      <c r="D26" s="180"/>
      <c r="E26" s="188"/>
      <c r="F26" s="181"/>
    </row>
    <row r="27" spans="2:6" x14ac:dyDescent="0.35">
      <c r="B27" s="260">
        <v>15</v>
      </c>
      <c r="C27" s="172" t="s">
        <v>279</v>
      </c>
      <c r="D27" s="266" t="s">
        <v>13</v>
      </c>
      <c r="E27" s="266" t="s">
        <v>13</v>
      </c>
      <c r="F27" s="266" t="s">
        <v>13</v>
      </c>
    </row>
    <row r="28" spans="2:6" ht="31" x14ac:dyDescent="0.35">
      <c r="B28" s="260">
        <v>16</v>
      </c>
      <c r="C28" s="172" t="s">
        <v>280</v>
      </c>
      <c r="D28" s="266" t="s">
        <v>13</v>
      </c>
      <c r="E28" s="266" t="s">
        <v>13</v>
      </c>
      <c r="F28" s="266" t="s">
        <v>13</v>
      </c>
    </row>
    <row r="29" spans="2:6" x14ac:dyDescent="0.35">
      <c r="B29" s="157">
        <v>17</v>
      </c>
      <c r="C29" s="264" t="s">
        <v>281</v>
      </c>
      <c r="D29" s="266" t="s">
        <v>13</v>
      </c>
      <c r="E29" s="266" t="s">
        <v>13</v>
      </c>
      <c r="F29" s="266" t="s">
        <v>13</v>
      </c>
    </row>
    <row r="30" spans="2:6" x14ac:dyDescent="0.35">
      <c r="B30" s="157">
        <v>18</v>
      </c>
      <c r="C30" s="264" t="s">
        <v>282</v>
      </c>
      <c r="D30" s="266" t="s">
        <v>13</v>
      </c>
      <c r="E30" s="266" t="s">
        <v>13</v>
      </c>
      <c r="F30" s="266" t="s">
        <v>13</v>
      </c>
    </row>
    <row r="31" spans="2:6" x14ac:dyDescent="0.35">
      <c r="B31" s="157">
        <v>19</v>
      </c>
      <c r="C31" s="264" t="s">
        <v>283</v>
      </c>
      <c r="D31" s="266" t="s">
        <v>13</v>
      </c>
      <c r="E31" s="266" t="s">
        <v>13</v>
      </c>
      <c r="F31" s="266" t="s">
        <v>13</v>
      </c>
    </row>
    <row r="32" spans="2:6" x14ac:dyDescent="0.35">
      <c r="B32" s="157" t="s">
        <v>284</v>
      </c>
      <c r="C32" s="267" t="s">
        <v>285</v>
      </c>
      <c r="D32" s="266" t="s">
        <v>13</v>
      </c>
      <c r="E32" s="266" t="s">
        <v>13</v>
      </c>
      <c r="F32" s="266" t="s">
        <v>13</v>
      </c>
    </row>
    <row r="33" spans="2:6" ht="31" x14ac:dyDescent="0.35">
      <c r="B33" s="260">
        <v>20</v>
      </c>
      <c r="C33" s="172" t="s">
        <v>286</v>
      </c>
      <c r="D33" s="168">
        <v>39.423468</v>
      </c>
      <c r="E33" s="263">
        <v>18.36</v>
      </c>
      <c r="F33" s="263">
        <v>3.15387744</v>
      </c>
    </row>
    <row r="34" spans="2:6" x14ac:dyDescent="0.35">
      <c r="B34" s="269">
        <v>21</v>
      </c>
      <c r="C34" s="270" t="s">
        <v>287</v>
      </c>
      <c r="D34" s="271" t="s">
        <v>13</v>
      </c>
      <c r="E34" s="271" t="s">
        <v>13</v>
      </c>
      <c r="F34" s="271" t="s">
        <v>13</v>
      </c>
    </row>
    <row r="35" spans="2:6" x14ac:dyDescent="0.35">
      <c r="B35" s="235" t="s">
        <v>288</v>
      </c>
      <c r="C35" s="272" t="s">
        <v>289</v>
      </c>
      <c r="D35" s="273">
        <v>39.423468</v>
      </c>
      <c r="E35" s="274">
        <v>18.36</v>
      </c>
      <c r="F35" s="175">
        <v>3.15387744</v>
      </c>
    </row>
    <row r="36" spans="2:6" x14ac:dyDescent="0.35">
      <c r="B36" s="269">
        <v>22</v>
      </c>
      <c r="C36" s="270" t="s">
        <v>290</v>
      </c>
      <c r="D36" s="275" t="s">
        <v>13</v>
      </c>
      <c r="E36" s="275" t="s">
        <v>13</v>
      </c>
      <c r="F36" s="275" t="s">
        <v>13</v>
      </c>
    </row>
    <row r="37" spans="2:6" x14ac:dyDescent="0.35">
      <c r="B37" s="260" t="s">
        <v>291</v>
      </c>
      <c r="C37" s="172" t="s">
        <v>292</v>
      </c>
      <c r="D37" s="275" t="s">
        <v>13</v>
      </c>
      <c r="E37" s="275" t="s">
        <v>13</v>
      </c>
      <c r="F37" s="275" t="s">
        <v>13</v>
      </c>
    </row>
    <row r="38" spans="2:6" ht="18.5" customHeight="1" x14ac:dyDescent="0.35">
      <c r="B38" s="157">
        <v>23</v>
      </c>
      <c r="C38" s="95" t="s">
        <v>293</v>
      </c>
      <c r="D38" s="275" t="s">
        <v>13</v>
      </c>
      <c r="E38" s="275" t="s">
        <v>13</v>
      </c>
      <c r="F38" s="275" t="s">
        <v>13</v>
      </c>
    </row>
    <row r="39" spans="2:6" x14ac:dyDescent="0.35">
      <c r="B39" s="260">
        <v>24</v>
      </c>
      <c r="C39" s="172" t="s">
        <v>294</v>
      </c>
      <c r="D39" s="168">
        <v>112.56182314749998</v>
      </c>
      <c r="E39" s="263">
        <v>170.4</v>
      </c>
      <c r="F39" s="263">
        <v>9.0049458517999987</v>
      </c>
    </row>
    <row r="40" spans="2:6" x14ac:dyDescent="0.35">
      <c r="B40" s="157" t="s">
        <v>295</v>
      </c>
      <c r="C40" s="95" t="s">
        <v>296</v>
      </c>
      <c r="D40" s="276" t="s">
        <v>13</v>
      </c>
      <c r="E40" s="276" t="s">
        <v>13</v>
      </c>
      <c r="F40" s="276" t="s">
        <v>13</v>
      </c>
    </row>
    <row r="41" spans="2:6" ht="31" x14ac:dyDescent="0.35">
      <c r="B41" s="260">
        <v>25</v>
      </c>
      <c r="C41" s="172" t="s">
        <v>297</v>
      </c>
      <c r="D41" s="276" t="s">
        <v>13</v>
      </c>
      <c r="E41" s="276" t="s">
        <v>13</v>
      </c>
      <c r="F41" s="276" t="s">
        <v>13</v>
      </c>
    </row>
    <row r="42" spans="2:6" x14ac:dyDescent="0.35">
      <c r="B42" s="260">
        <v>26</v>
      </c>
      <c r="C42" s="277" t="s">
        <v>298</v>
      </c>
      <c r="D42" s="276" t="s">
        <v>13</v>
      </c>
      <c r="E42" s="276" t="s">
        <v>13</v>
      </c>
      <c r="F42" s="181"/>
    </row>
    <row r="43" spans="2:6" ht="20.5" customHeight="1" x14ac:dyDescent="0.35">
      <c r="B43" s="260">
        <v>27</v>
      </c>
      <c r="C43" s="193" t="s">
        <v>299</v>
      </c>
      <c r="D43" s="276" t="s">
        <v>13</v>
      </c>
      <c r="E43" s="276" t="s">
        <v>13</v>
      </c>
      <c r="F43" s="181"/>
    </row>
    <row r="44" spans="2:6" x14ac:dyDescent="0.35">
      <c r="B44" s="260">
        <v>28</v>
      </c>
      <c r="C44" s="193" t="s">
        <v>300</v>
      </c>
      <c r="D44" s="276" t="s">
        <v>13</v>
      </c>
      <c r="E44" s="276" t="s">
        <v>13</v>
      </c>
      <c r="F44" s="181"/>
    </row>
    <row r="45" spans="2:6" x14ac:dyDescent="0.35">
      <c r="B45" s="260">
        <v>29</v>
      </c>
      <c r="C45" s="172" t="s">
        <v>11</v>
      </c>
      <c r="D45" s="168">
        <v>2017.8580772212999</v>
      </c>
      <c r="E45" s="168">
        <v>1831.9</v>
      </c>
      <c r="F45" s="168">
        <f>+F8+F33+F39</f>
        <v>161.42864617770374</v>
      </c>
    </row>
    <row r="48" spans="2:6" x14ac:dyDescent="0.35">
      <c r="D48" s="278"/>
      <c r="E48" s="278"/>
      <c r="F48" s="278"/>
    </row>
  </sheetData>
  <mergeCells count="2">
    <mergeCell ref="B5:C7"/>
    <mergeCell ref="D5:E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FFC89-CF38-4D12-96C3-703CF149E6B2}">
  <dimension ref="B1:I10"/>
  <sheetViews>
    <sheetView workbookViewId="0"/>
  </sheetViews>
  <sheetFormatPr defaultRowHeight="15.5" x14ac:dyDescent="0.35"/>
  <cols>
    <col min="1" max="2" width="8.7265625" style="5"/>
    <col min="3" max="3" width="25.6328125" style="5" customWidth="1"/>
    <col min="4" max="9" width="22.81640625" style="5" customWidth="1"/>
    <col min="10" max="16384" width="8.7265625" style="5"/>
  </cols>
  <sheetData>
    <row r="1" spans="2:9" ht="22" customHeight="1" x14ac:dyDescent="0.35"/>
    <row r="2" spans="2:9" x14ac:dyDescent="0.35">
      <c r="B2" s="36" t="s">
        <v>307</v>
      </c>
    </row>
    <row r="3" spans="2:9" ht="17.5" customHeight="1" x14ac:dyDescent="0.35">
      <c r="B3" s="7" t="s">
        <v>93</v>
      </c>
    </row>
    <row r="4" spans="2:9" ht="23" customHeight="1" x14ac:dyDescent="0.35">
      <c r="B4" s="92"/>
    </row>
    <row r="5" spans="2:9" x14ac:dyDescent="0.35">
      <c r="B5" s="89"/>
      <c r="C5" s="86"/>
      <c r="D5" s="93" t="s">
        <v>0</v>
      </c>
      <c r="E5" s="93" t="s">
        <v>14</v>
      </c>
      <c r="F5" s="93" t="s">
        <v>15</v>
      </c>
      <c r="G5" s="93" t="s">
        <v>16</v>
      </c>
      <c r="H5" s="93" t="s">
        <v>17</v>
      </c>
      <c r="I5" s="93" t="s">
        <v>18</v>
      </c>
    </row>
    <row r="6" spans="2:9" x14ac:dyDescent="0.35">
      <c r="B6" s="90"/>
      <c r="C6" s="87"/>
      <c r="D6" s="1184" t="s">
        <v>301</v>
      </c>
      <c r="E6" s="1184"/>
      <c r="F6" s="1184"/>
      <c r="G6" s="1184"/>
      <c r="H6" s="1184"/>
      <c r="I6" s="1184"/>
    </row>
    <row r="7" spans="2:9" x14ac:dyDescent="0.35">
      <c r="B7" s="91"/>
      <c r="C7" s="88"/>
      <c r="D7" s="38" t="s">
        <v>302</v>
      </c>
      <c r="E7" s="38" t="s">
        <v>303</v>
      </c>
      <c r="F7" s="38" t="s">
        <v>304</v>
      </c>
      <c r="G7" s="38" t="s">
        <v>305</v>
      </c>
      <c r="H7" s="38" t="s">
        <v>306</v>
      </c>
      <c r="I7" s="38" t="s">
        <v>11</v>
      </c>
    </row>
    <row r="8" spans="2:9" x14ac:dyDescent="0.35">
      <c r="B8" s="94">
        <v>1</v>
      </c>
      <c r="C8" s="95" t="s">
        <v>34</v>
      </c>
      <c r="D8" s="96">
        <v>0.1</v>
      </c>
      <c r="E8" s="97">
        <v>330.5</v>
      </c>
      <c r="F8" s="97">
        <v>1371.4</v>
      </c>
      <c r="G8" s="97">
        <v>951.3</v>
      </c>
      <c r="H8" s="97">
        <v>0</v>
      </c>
      <c r="I8" s="97">
        <f>SUM(D8:H8)</f>
        <v>2653.3</v>
      </c>
    </row>
    <row r="9" spans="2:9" x14ac:dyDescent="0.35">
      <c r="B9" s="94">
        <v>2</v>
      </c>
      <c r="C9" s="95" t="s">
        <v>68</v>
      </c>
      <c r="D9" s="98"/>
      <c r="E9" s="99">
        <v>4.3</v>
      </c>
      <c r="F9" s="99">
        <v>23.1</v>
      </c>
      <c r="G9" s="99">
        <v>9.8000000000000007</v>
      </c>
      <c r="H9" s="99"/>
      <c r="I9" s="99">
        <f>SUM(E9:H9)</f>
        <v>37.200000000000003</v>
      </c>
    </row>
    <row r="10" spans="2:9" x14ac:dyDescent="0.35">
      <c r="B10" s="100">
        <v>3</v>
      </c>
      <c r="C10" s="101" t="s">
        <v>11</v>
      </c>
      <c r="D10" s="102">
        <f>D8+D9</f>
        <v>0.1</v>
      </c>
      <c r="E10" s="102">
        <f t="shared" ref="E10:I10" si="0">E8+E9</f>
        <v>334.8</v>
      </c>
      <c r="F10" s="102">
        <f>F8+F9</f>
        <v>1394.5</v>
      </c>
      <c r="G10" s="102">
        <f t="shared" si="0"/>
        <v>961.09999999999991</v>
      </c>
      <c r="H10" s="102">
        <f t="shared" si="0"/>
        <v>0</v>
      </c>
      <c r="I10" s="102">
        <f t="shared" si="0"/>
        <v>2690.5</v>
      </c>
    </row>
  </sheetData>
  <mergeCells count="1">
    <mergeCell ref="D6:I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81FDB-F10B-41D8-AD95-37397FFB3558}">
  <dimension ref="B1:E12"/>
  <sheetViews>
    <sheetView workbookViewId="0"/>
  </sheetViews>
  <sheetFormatPr defaultRowHeight="15.5" x14ac:dyDescent="0.35"/>
  <cols>
    <col min="1" max="1" width="8.81640625" style="5" customWidth="1"/>
    <col min="2" max="2" width="4.7265625" style="5" customWidth="1"/>
    <col min="3" max="3" width="58.54296875" style="5" customWidth="1"/>
    <col min="4" max="4" width="27.26953125" style="5" customWidth="1"/>
    <col min="5" max="5" width="8.7265625" style="5"/>
    <col min="6" max="6" width="3.26953125" style="5" customWidth="1"/>
    <col min="7" max="7" width="54.54296875" style="5" customWidth="1"/>
    <col min="8" max="8" width="25" style="5" customWidth="1"/>
    <col min="9" max="16384" width="8.7265625" style="5"/>
  </cols>
  <sheetData>
    <row r="1" spans="2:5" ht="22" customHeight="1" x14ac:dyDescent="0.35"/>
    <row r="2" spans="2:5" ht="18" customHeight="1" x14ac:dyDescent="0.35">
      <c r="B2" s="36" t="s">
        <v>1837</v>
      </c>
      <c r="C2" s="103"/>
      <c r="D2" s="103"/>
      <c r="E2" s="103"/>
    </row>
    <row r="3" spans="2:5" x14ac:dyDescent="0.35">
      <c r="B3" s="7" t="s">
        <v>93</v>
      </c>
      <c r="C3" s="103"/>
      <c r="D3" s="103"/>
      <c r="E3" s="103"/>
    </row>
    <row r="4" spans="2:5" ht="16" thickBot="1" x14ac:dyDescent="0.4">
      <c r="B4" s="104"/>
      <c r="C4" s="103"/>
      <c r="D4" s="103"/>
      <c r="E4" s="103"/>
    </row>
    <row r="5" spans="2:5" ht="16" thickBot="1" x14ac:dyDescent="0.4">
      <c r="B5" s="104"/>
      <c r="C5" s="103"/>
      <c r="D5" s="105" t="s">
        <v>0</v>
      </c>
      <c r="E5" s="103"/>
    </row>
    <row r="6" spans="2:5" ht="16" thickBot="1" x14ac:dyDescent="0.4">
      <c r="B6" s="104"/>
      <c r="C6" s="103"/>
      <c r="D6" s="106" t="s">
        <v>1473</v>
      </c>
      <c r="E6" s="103"/>
    </row>
    <row r="7" spans="2:5" ht="25" customHeight="1" thickBot="1" x14ac:dyDescent="0.4">
      <c r="B7" s="107" t="s">
        <v>33</v>
      </c>
      <c r="C7" s="108" t="s">
        <v>1474</v>
      </c>
      <c r="D7" s="109">
        <v>109.26402921598398</v>
      </c>
      <c r="E7" s="103"/>
    </row>
    <row r="8" spans="2:5" ht="25" customHeight="1" thickBot="1" x14ac:dyDescent="0.4">
      <c r="B8" s="110" t="s">
        <v>35</v>
      </c>
      <c r="C8" s="111" t="s">
        <v>1475</v>
      </c>
      <c r="D8" s="109">
        <v>34.081697703679794</v>
      </c>
      <c r="E8" s="103"/>
    </row>
    <row r="9" spans="2:5" ht="25" customHeight="1" thickBot="1" x14ac:dyDescent="0.4">
      <c r="B9" s="110" t="s">
        <v>37</v>
      </c>
      <c r="C9" s="111" t="s">
        <v>1476</v>
      </c>
      <c r="D9" s="109">
        <v>-12.493843458639398</v>
      </c>
      <c r="E9" s="103"/>
    </row>
    <row r="10" spans="2:5" ht="25" customHeight="1" thickBot="1" x14ac:dyDescent="0.4">
      <c r="B10" s="110" t="s">
        <v>39</v>
      </c>
      <c r="C10" s="112" t="s">
        <v>1477</v>
      </c>
      <c r="D10" s="113">
        <v>-10.994138964763399</v>
      </c>
      <c r="E10" s="103"/>
    </row>
    <row r="11" spans="2:5" ht="25" customHeight="1" thickBot="1" x14ac:dyDescent="0.4">
      <c r="B11" s="110" t="s">
        <v>41</v>
      </c>
      <c r="C11" s="112" t="s">
        <v>1478</v>
      </c>
      <c r="D11" s="113">
        <v>-6.2576394348679774</v>
      </c>
      <c r="E11" s="103"/>
    </row>
    <row r="12" spans="2:5" ht="16" thickBot="1" x14ac:dyDescent="0.4">
      <c r="B12" s="114" t="s">
        <v>43</v>
      </c>
      <c r="C12" s="115" t="s">
        <v>1479</v>
      </c>
      <c r="D12" s="113">
        <v>113.60010506139298</v>
      </c>
      <c r="E12" s="103"/>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98A51-2553-4ECE-87F2-3AA10DC4ED4A}">
  <dimension ref="B1:K19"/>
  <sheetViews>
    <sheetView workbookViewId="0"/>
  </sheetViews>
  <sheetFormatPr defaultRowHeight="15.5" x14ac:dyDescent="0.35"/>
  <cols>
    <col min="1" max="2" width="8.7265625" style="5"/>
    <col min="3" max="3" width="24.7265625" style="5" customWidth="1"/>
    <col min="4" max="4" width="14.7265625" style="5" customWidth="1"/>
    <col min="5" max="5" width="16.54296875" style="5" customWidth="1"/>
    <col min="6" max="6" width="17.6328125" style="5" customWidth="1"/>
    <col min="7" max="7" width="18.26953125" style="5" customWidth="1"/>
    <col min="8" max="8" width="18.7265625" style="5" customWidth="1"/>
    <col min="9" max="9" width="20.36328125" style="5" customWidth="1"/>
    <col min="10" max="10" width="17.90625" style="5" customWidth="1"/>
    <col min="11" max="11" width="19" style="5" customWidth="1"/>
    <col min="12" max="16384" width="8.7265625" style="5"/>
  </cols>
  <sheetData>
    <row r="1" spans="2:11" ht="21.5" customHeight="1" x14ac:dyDescent="0.35"/>
    <row r="2" spans="2:11" x14ac:dyDescent="0.35">
      <c r="B2" s="36" t="s">
        <v>1576</v>
      </c>
    </row>
    <row r="3" spans="2:11" x14ac:dyDescent="0.35">
      <c r="B3" s="7" t="s">
        <v>93</v>
      </c>
    </row>
    <row r="4" spans="2:11" x14ac:dyDescent="0.35">
      <c r="B4" s="7"/>
    </row>
    <row r="5" spans="2:11" x14ac:dyDescent="0.35">
      <c r="B5" s="29"/>
      <c r="C5" s="30"/>
      <c r="D5" s="37" t="s">
        <v>0</v>
      </c>
      <c r="E5" s="38" t="s">
        <v>14</v>
      </c>
      <c r="F5" s="38" t="s">
        <v>15</v>
      </c>
      <c r="G5" s="38" t="s">
        <v>16</v>
      </c>
      <c r="H5" s="38" t="s">
        <v>17</v>
      </c>
      <c r="I5" s="38" t="s">
        <v>18</v>
      </c>
      <c r="J5" s="38" t="s">
        <v>19</v>
      </c>
      <c r="K5" s="38" t="s">
        <v>20</v>
      </c>
    </row>
    <row r="6" spans="2:11" ht="60" customHeight="1" x14ac:dyDescent="0.35">
      <c r="B6" s="31"/>
      <c r="C6" s="32"/>
      <c r="D6" s="1185" t="s">
        <v>21</v>
      </c>
      <c r="E6" s="1062"/>
      <c r="F6" s="1062"/>
      <c r="G6" s="1062"/>
      <c r="H6" s="1186" t="s">
        <v>22</v>
      </c>
      <c r="I6" s="1186"/>
      <c r="J6" s="1062" t="s">
        <v>23</v>
      </c>
      <c r="K6" s="1062"/>
    </row>
    <row r="7" spans="2:11" ht="27.5" customHeight="1" x14ac:dyDescent="0.35">
      <c r="B7" s="31"/>
      <c r="C7" s="32"/>
      <c r="D7" s="1187" t="s">
        <v>24</v>
      </c>
      <c r="E7" s="1062" t="s">
        <v>25</v>
      </c>
      <c r="F7" s="1062"/>
      <c r="G7" s="1062"/>
      <c r="H7" s="1062" t="s">
        <v>26</v>
      </c>
      <c r="I7" s="1062" t="s">
        <v>27</v>
      </c>
      <c r="J7" s="35"/>
      <c r="K7" s="1062" t="s">
        <v>28</v>
      </c>
    </row>
    <row r="8" spans="2:11" ht="118.5" customHeight="1" x14ac:dyDescent="0.35">
      <c r="B8" s="33"/>
      <c r="C8" s="34"/>
      <c r="D8" s="1187"/>
      <c r="E8" s="35"/>
      <c r="F8" s="11" t="s">
        <v>29</v>
      </c>
      <c r="G8" s="11" t="s">
        <v>30</v>
      </c>
      <c r="H8" s="1062"/>
      <c r="I8" s="1062"/>
      <c r="J8" s="35"/>
      <c r="K8" s="1062"/>
    </row>
    <row r="9" spans="2:11" ht="46.5" x14ac:dyDescent="0.35">
      <c r="B9" s="40" t="s">
        <v>31</v>
      </c>
      <c r="C9" s="41" t="s">
        <v>32</v>
      </c>
      <c r="D9" s="42" t="s">
        <v>13</v>
      </c>
      <c r="E9" s="42" t="s">
        <v>13</v>
      </c>
      <c r="F9" s="42" t="s">
        <v>13</v>
      </c>
      <c r="G9" s="42" t="s">
        <v>13</v>
      </c>
      <c r="H9" s="42" t="s">
        <v>13</v>
      </c>
      <c r="I9" s="42" t="s">
        <v>13</v>
      </c>
      <c r="J9" s="42" t="s">
        <v>13</v>
      </c>
      <c r="K9" s="42" t="s">
        <v>13</v>
      </c>
    </row>
    <row r="10" spans="2:11" x14ac:dyDescent="0.35">
      <c r="B10" s="43" t="s">
        <v>33</v>
      </c>
      <c r="C10" s="44" t="s">
        <v>34</v>
      </c>
      <c r="D10" s="45">
        <v>18.253031163219699</v>
      </c>
      <c r="E10" s="45">
        <v>37.936919477115801</v>
      </c>
      <c r="F10" s="45">
        <v>37.936919477115765</v>
      </c>
      <c r="G10" s="45">
        <v>34.800468817115771</v>
      </c>
      <c r="H10" s="46">
        <v>-0.75953214999999941</v>
      </c>
      <c r="I10" s="46">
        <v>-7.7407373799999952</v>
      </c>
      <c r="J10" s="46">
        <v>32.974852680277017</v>
      </c>
      <c r="K10" s="46">
        <v>22.373193333168992</v>
      </c>
    </row>
    <row r="11" spans="2:11" x14ac:dyDescent="0.35">
      <c r="B11" s="47" t="s">
        <v>35</v>
      </c>
      <c r="C11" s="48" t="s">
        <v>36</v>
      </c>
      <c r="D11" s="42" t="s">
        <v>13</v>
      </c>
      <c r="E11" s="42" t="s">
        <v>13</v>
      </c>
      <c r="F11" s="42" t="s">
        <v>13</v>
      </c>
      <c r="G11" s="42" t="s">
        <v>13</v>
      </c>
      <c r="H11" s="42" t="s">
        <v>13</v>
      </c>
      <c r="I11" s="42" t="s">
        <v>13</v>
      </c>
      <c r="J11" s="42" t="s">
        <v>13</v>
      </c>
      <c r="K11" s="42" t="s">
        <v>13</v>
      </c>
    </row>
    <row r="12" spans="2:11" x14ac:dyDescent="0.35">
      <c r="B12" s="47" t="s">
        <v>37</v>
      </c>
      <c r="C12" s="48" t="s">
        <v>38</v>
      </c>
      <c r="D12" s="42" t="s">
        <v>13</v>
      </c>
      <c r="E12" s="42" t="s">
        <v>13</v>
      </c>
      <c r="F12" s="42" t="s">
        <v>13</v>
      </c>
      <c r="G12" s="42" t="s">
        <v>13</v>
      </c>
      <c r="H12" s="42" t="s">
        <v>13</v>
      </c>
      <c r="I12" s="42" t="s">
        <v>13</v>
      </c>
      <c r="J12" s="42" t="s">
        <v>13</v>
      </c>
      <c r="K12" s="42" t="s">
        <v>13</v>
      </c>
    </row>
    <row r="13" spans="2:11" x14ac:dyDescent="0.35">
      <c r="B13" s="47" t="s">
        <v>39</v>
      </c>
      <c r="C13" s="48" t="s">
        <v>40</v>
      </c>
      <c r="D13" s="42" t="s">
        <v>13</v>
      </c>
      <c r="E13" s="42" t="s">
        <v>13</v>
      </c>
      <c r="F13" s="42" t="s">
        <v>13</v>
      </c>
      <c r="G13" s="42" t="s">
        <v>13</v>
      </c>
      <c r="H13" s="42" t="s">
        <v>13</v>
      </c>
      <c r="I13" s="42" t="s">
        <v>13</v>
      </c>
      <c r="J13" s="42" t="s">
        <v>13</v>
      </c>
      <c r="K13" s="42" t="s">
        <v>13</v>
      </c>
    </row>
    <row r="14" spans="2:11" ht="31" x14ac:dyDescent="0.35">
      <c r="B14" s="47" t="s">
        <v>41</v>
      </c>
      <c r="C14" s="48" t="s">
        <v>42</v>
      </c>
      <c r="D14" s="42" t="s">
        <v>13</v>
      </c>
      <c r="E14" s="42" t="s">
        <v>13</v>
      </c>
      <c r="F14" s="42" t="s">
        <v>13</v>
      </c>
      <c r="G14" s="42" t="s">
        <v>13</v>
      </c>
      <c r="H14" s="42" t="s">
        <v>13</v>
      </c>
      <c r="I14" s="42" t="s">
        <v>13</v>
      </c>
      <c r="J14" s="42" t="s">
        <v>13</v>
      </c>
      <c r="K14" s="42" t="s">
        <v>13</v>
      </c>
    </row>
    <row r="15" spans="2:11" ht="31" x14ac:dyDescent="0.35">
      <c r="B15" s="47" t="s">
        <v>43</v>
      </c>
      <c r="C15" s="48" t="s">
        <v>44</v>
      </c>
      <c r="D15" s="45">
        <v>8.5760463699121292</v>
      </c>
      <c r="E15" s="45">
        <v>22.627585287692707</v>
      </c>
      <c r="F15" s="45">
        <v>22.627585287692707</v>
      </c>
      <c r="G15" s="45">
        <v>19.491134627692706</v>
      </c>
      <c r="H15" s="46">
        <v>-0.1</v>
      </c>
      <c r="I15" s="46">
        <v>-0.58575685</v>
      </c>
      <c r="J15" s="46">
        <v>30.513861937604833</v>
      </c>
      <c r="K15" s="46">
        <v>21.955977777692706</v>
      </c>
    </row>
    <row r="16" spans="2:11" x14ac:dyDescent="0.35">
      <c r="B16" s="47" t="s">
        <v>45</v>
      </c>
      <c r="C16" s="48" t="s">
        <v>46</v>
      </c>
      <c r="D16" s="45">
        <v>9.676984793307577</v>
      </c>
      <c r="E16" s="45">
        <v>15.30933418942306</v>
      </c>
      <c r="F16" s="45">
        <v>15.30933418942306</v>
      </c>
      <c r="G16" s="45">
        <v>15.30933418942306</v>
      </c>
      <c r="H16" s="46">
        <v>-0.74136993999999945</v>
      </c>
      <c r="I16" s="46">
        <v>-7.154980529999996</v>
      </c>
      <c r="J16" s="46">
        <v>2.4609907426721871</v>
      </c>
      <c r="K16" s="46">
        <v>0.41721555547628553</v>
      </c>
    </row>
    <row r="17" spans="2:11" x14ac:dyDescent="0.35">
      <c r="B17" s="43" t="s">
        <v>47</v>
      </c>
      <c r="C17" s="44" t="s">
        <v>48</v>
      </c>
      <c r="D17" s="42" t="s">
        <v>13</v>
      </c>
      <c r="E17" s="42" t="s">
        <v>13</v>
      </c>
      <c r="F17" s="42" t="s">
        <v>13</v>
      </c>
      <c r="G17" s="42" t="s">
        <v>13</v>
      </c>
      <c r="H17" s="42" t="s">
        <v>13</v>
      </c>
      <c r="I17" s="42" t="s">
        <v>13</v>
      </c>
      <c r="J17" s="42" t="s">
        <v>13</v>
      </c>
      <c r="K17" s="42" t="s">
        <v>13</v>
      </c>
    </row>
    <row r="18" spans="2:11" ht="31" x14ac:dyDescent="0.35">
      <c r="B18" s="43" t="s">
        <v>49</v>
      </c>
      <c r="C18" s="44" t="s">
        <v>50</v>
      </c>
      <c r="D18" s="42" t="s">
        <v>13</v>
      </c>
      <c r="E18" s="42" t="s">
        <v>13</v>
      </c>
      <c r="F18" s="42" t="s">
        <v>13</v>
      </c>
      <c r="G18" s="42" t="s">
        <v>13</v>
      </c>
      <c r="H18" s="42" t="s">
        <v>13</v>
      </c>
      <c r="I18" s="42" t="s">
        <v>13</v>
      </c>
      <c r="J18" s="42" t="s">
        <v>13</v>
      </c>
      <c r="K18" s="42" t="s">
        <v>13</v>
      </c>
    </row>
    <row r="19" spans="2:11" x14ac:dyDescent="0.35">
      <c r="B19" s="68">
        <v>100</v>
      </c>
      <c r="C19" s="69" t="s">
        <v>11</v>
      </c>
      <c r="D19" s="71">
        <v>18.253031163219699</v>
      </c>
      <c r="E19" s="71">
        <v>37.936919477115801</v>
      </c>
      <c r="F19" s="71">
        <v>37.936919477115765</v>
      </c>
      <c r="G19" s="71">
        <v>34.800468817115771</v>
      </c>
      <c r="H19" s="71">
        <v>-0.75953214999999941</v>
      </c>
      <c r="I19" s="71">
        <v>-7.7407373799999952</v>
      </c>
      <c r="J19" s="71">
        <v>32.974852680277017</v>
      </c>
      <c r="K19" s="71">
        <v>22.373193333168992</v>
      </c>
    </row>
  </sheetData>
  <mergeCells count="8">
    <mergeCell ref="D6:G6"/>
    <mergeCell ref="H6:I6"/>
    <mergeCell ref="J6:K6"/>
    <mergeCell ref="D7:D8"/>
    <mergeCell ref="E7:G7"/>
    <mergeCell ref="H7:H8"/>
    <mergeCell ref="I7:I8"/>
    <mergeCell ref="K7:K8"/>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A628B-BC62-4074-B9DA-978DBC863AD3}">
  <dimension ref="B1:O39"/>
  <sheetViews>
    <sheetView workbookViewId="0">
      <selection activeCell="N26" sqref="M26:N26"/>
    </sheetView>
  </sheetViews>
  <sheetFormatPr defaultRowHeight="15.5" x14ac:dyDescent="0.35"/>
  <cols>
    <col min="1" max="2" width="8.7265625" style="5"/>
    <col min="3" max="3" width="24.81640625" style="5" customWidth="1"/>
    <col min="4" max="4" width="18.36328125" style="5" customWidth="1"/>
    <col min="5" max="5" width="17.54296875" style="5" bestFit="1" customWidth="1"/>
    <col min="6" max="6" width="16.54296875" style="5" bestFit="1" customWidth="1"/>
    <col min="7" max="7" width="15.6328125" style="5" customWidth="1"/>
    <col min="8" max="8" width="18.36328125" style="5" customWidth="1"/>
    <col min="9" max="10" width="12.36328125" style="5" bestFit="1" customWidth="1"/>
    <col min="11" max="11" width="13.7265625" style="5" bestFit="1" customWidth="1"/>
    <col min="12" max="13" width="14.7265625" style="5" bestFit="1" customWidth="1"/>
    <col min="14" max="14" width="14.08984375" style="5" bestFit="1" customWidth="1"/>
    <col min="15" max="15" width="11.26953125" style="5" bestFit="1" customWidth="1"/>
    <col min="16" max="16384" width="8.7265625" style="5"/>
  </cols>
  <sheetData>
    <row r="1" spans="2:15" ht="22" customHeight="1" x14ac:dyDescent="0.35"/>
    <row r="2" spans="2:15" x14ac:dyDescent="0.35">
      <c r="B2" s="36" t="s">
        <v>1577</v>
      </c>
    </row>
    <row r="3" spans="2:15" x14ac:dyDescent="0.35">
      <c r="B3" s="7" t="s">
        <v>93</v>
      </c>
    </row>
    <row r="4" spans="2:15" x14ac:dyDescent="0.35">
      <c r="B4" s="7"/>
    </row>
    <row r="5" spans="2:15" x14ac:dyDescent="0.35">
      <c r="B5" s="29"/>
      <c r="C5" s="30"/>
      <c r="D5" s="38" t="s">
        <v>0</v>
      </c>
      <c r="E5" s="38" t="s">
        <v>14</v>
      </c>
      <c r="F5" s="38" t="s">
        <v>15</v>
      </c>
      <c r="G5" s="38" t="s">
        <v>16</v>
      </c>
      <c r="H5" s="38" t="s">
        <v>17</v>
      </c>
      <c r="I5" s="38" t="s">
        <v>18</v>
      </c>
      <c r="J5" s="38" t="s">
        <v>19</v>
      </c>
      <c r="K5" s="38" t="s">
        <v>20</v>
      </c>
      <c r="L5" s="38" t="s">
        <v>51</v>
      </c>
      <c r="M5" s="38" t="s">
        <v>52</v>
      </c>
      <c r="N5" s="38" t="s">
        <v>53</v>
      </c>
      <c r="O5" s="38" t="s">
        <v>54</v>
      </c>
    </row>
    <row r="6" spans="2:15" x14ac:dyDescent="0.35">
      <c r="B6" s="31"/>
      <c r="C6" s="32"/>
      <c r="D6" s="1186" t="s">
        <v>55</v>
      </c>
      <c r="E6" s="1186"/>
      <c r="F6" s="1186"/>
      <c r="G6" s="1186"/>
      <c r="H6" s="1186"/>
      <c r="I6" s="1186"/>
      <c r="J6" s="1186"/>
      <c r="K6" s="1186"/>
      <c r="L6" s="1186"/>
      <c r="M6" s="1186"/>
      <c r="N6" s="1186"/>
      <c r="O6" s="1186"/>
    </row>
    <row r="7" spans="2:15" x14ac:dyDescent="0.35">
      <c r="B7" s="31"/>
      <c r="C7" s="32"/>
      <c r="D7" s="1062" t="s">
        <v>56</v>
      </c>
      <c r="E7" s="1062"/>
      <c r="F7" s="1062"/>
      <c r="G7" s="1062" t="s">
        <v>57</v>
      </c>
      <c r="H7" s="1062"/>
      <c r="I7" s="1062"/>
      <c r="J7" s="1062"/>
      <c r="K7" s="1062"/>
      <c r="L7" s="1062"/>
      <c r="M7" s="1062"/>
      <c r="N7" s="1062"/>
      <c r="O7" s="1062"/>
    </row>
    <row r="8" spans="2:15" x14ac:dyDescent="0.35">
      <c r="B8" s="1188"/>
      <c r="C8" s="1189"/>
      <c r="D8" s="1062"/>
      <c r="E8" s="1062" t="s">
        <v>58</v>
      </c>
      <c r="F8" s="1062" t="s">
        <v>59</v>
      </c>
      <c r="G8" s="1062"/>
      <c r="H8" s="1062" t="s">
        <v>60</v>
      </c>
      <c r="I8" s="1062" t="s">
        <v>61</v>
      </c>
      <c r="J8" s="1062" t="s">
        <v>62</v>
      </c>
      <c r="K8" s="1062" t="s">
        <v>63</v>
      </c>
      <c r="L8" s="1062" t="s">
        <v>64</v>
      </c>
      <c r="M8" s="1062" t="s">
        <v>65</v>
      </c>
      <c r="N8" s="1062" t="s">
        <v>66</v>
      </c>
      <c r="O8" s="1062" t="s">
        <v>29</v>
      </c>
    </row>
    <row r="9" spans="2:15" x14ac:dyDescent="0.35">
      <c r="B9" s="1188"/>
      <c r="C9" s="1190"/>
      <c r="D9" s="1062"/>
      <c r="E9" s="1062"/>
      <c r="F9" s="1062"/>
      <c r="G9" s="1062"/>
      <c r="H9" s="1062"/>
      <c r="I9" s="1062"/>
      <c r="J9" s="1062"/>
      <c r="K9" s="1062"/>
      <c r="L9" s="1062"/>
      <c r="M9" s="1062"/>
      <c r="N9" s="1062"/>
      <c r="O9" s="1062"/>
    </row>
    <row r="10" spans="2:15" ht="63.5" customHeight="1" x14ac:dyDescent="0.35">
      <c r="B10" s="33"/>
      <c r="C10" s="34"/>
      <c r="D10" s="35"/>
      <c r="E10" s="1062"/>
      <c r="F10" s="1062"/>
      <c r="G10" s="1062"/>
      <c r="H10" s="1062"/>
      <c r="I10" s="1062"/>
      <c r="J10" s="1062"/>
      <c r="K10" s="1062"/>
      <c r="L10" s="1062"/>
      <c r="M10" s="1062"/>
      <c r="N10" s="1062"/>
      <c r="O10" s="1062"/>
    </row>
    <row r="11" spans="2:15" ht="46.5" x14ac:dyDescent="0.35">
      <c r="B11" s="43" t="s">
        <v>31</v>
      </c>
      <c r="C11" s="44" t="s">
        <v>32</v>
      </c>
      <c r="D11" s="49">
        <v>447.54189000000002</v>
      </c>
      <c r="E11" s="49">
        <v>447.54189000000002</v>
      </c>
      <c r="F11" s="50" t="s">
        <v>13</v>
      </c>
      <c r="G11" s="50" t="s">
        <v>13</v>
      </c>
      <c r="H11" s="50" t="s">
        <v>13</v>
      </c>
      <c r="I11" s="50" t="s">
        <v>13</v>
      </c>
      <c r="J11" s="50" t="s">
        <v>13</v>
      </c>
      <c r="K11" s="50" t="s">
        <v>13</v>
      </c>
      <c r="L11" s="50" t="s">
        <v>13</v>
      </c>
      <c r="M11" s="50" t="s">
        <v>13</v>
      </c>
      <c r="N11" s="50" t="s">
        <v>13</v>
      </c>
      <c r="O11" s="50" t="s">
        <v>13</v>
      </c>
    </row>
    <row r="12" spans="2:15" x14ac:dyDescent="0.35">
      <c r="B12" s="43" t="s">
        <v>33</v>
      </c>
      <c r="C12" s="44" t="s">
        <v>34</v>
      </c>
      <c r="D12" s="49">
        <v>2671.1192979275952</v>
      </c>
      <c r="E12" s="49">
        <v>2661.3072721053854</v>
      </c>
      <c r="F12" s="49">
        <v>9.812025822209657</v>
      </c>
      <c r="G12" s="49">
        <v>116.73655572139297</v>
      </c>
      <c r="H12" s="49">
        <v>53.725043639513153</v>
      </c>
      <c r="I12" s="51">
        <v>9.7841926167827271</v>
      </c>
      <c r="J12" s="51">
        <v>15.309854451522932</v>
      </c>
      <c r="K12" s="51">
        <v>24.430457558776599</v>
      </c>
      <c r="L12" s="51">
        <v>13.175795334797582</v>
      </c>
      <c r="M12" s="51">
        <v>0.27302745999999994</v>
      </c>
      <c r="N12" s="51">
        <v>3.8184659999999995E-2</v>
      </c>
      <c r="O12" s="51">
        <v>116.73655572139297</v>
      </c>
    </row>
    <row r="13" spans="2:15" x14ac:dyDescent="0.35">
      <c r="B13" s="47" t="s">
        <v>35</v>
      </c>
      <c r="C13" s="52" t="s">
        <v>36</v>
      </c>
      <c r="D13" s="50" t="s">
        <v>13</v>
      </c>
      <c r="E13" s="50" t="s">
        <v>13</v>
      </c>
      <c r="F13" s="50" t="s">
        <v>13</v>
      </c>
      <c r="G13" s="50" t="s">
        <v>13</v>
      </c>
      <c r="H13" s="50" t="s">
        <v>13</v>
      </c>
      <c r="I13" s="50" t="s">
        <v>13</v>
      </c>
      <c r="J13" s="50" t="s">
        <v>13</v>
      </c>
      <c r="K13" s="50" t="s">
        <v>13</v>
      </c>
      <c r="L13" s="50" t="s">
        <v>13</v>
      </c>
      <c r="M13" s="50" t="s">
        <v>13</v>
      </c>
      <c r="N13" s="50" t="s">
        <v>13</v>
      </c>
      <c r="O13" s="50" t="s">
        <v>13</v>
      </c>
    </row>
    <row r="14" spans="2:15" x14ac:dyDescent="0.35">
      <c r="B14" s="47" t="s">
        <v>37</v>
      </c>
      <c r="C14" s="52" t="s">
        <v>38</v>
      </c>
      <c r="D14" s="50" t="s">
        <v>13</v>
      </c>
      <c r="E14" s="50" t="s">
        <v>13</v>
      </c>
      <c r="F14" s="50" t="s">
        <v>13</v>
      </c>
      <c r="G14" s="50" t="s">
        <v>13</v>
      </c>
      <c r="H14" s="50" t="s">
        <v>13</v>
      </c>
      <c r="I14" s="50" t="s">
        <v>13</v>
      </c>
      <c r="J14" s="50" t="s">
        <v>13</v>
      </c>
      <c r="K14" s="50" t="s">
        <v>13</v>
      </c>
      <c r="L14" s="50" t="s">
        <v>13</v>
      </c>
      <c r="M14" s="50" t="s">
        <v>13</v>
      </c>
      <c r="N14" s="50" t="s">
        <v>13</v>
      </c>
      <c r="O14" s="50" t="s">
        <v>13</v>
      </c>
    </row>
    <row r="15" spans="2:15" x14ac:dyDescent="0.35">
      <c r="B15" s="47" t="s">
        <v>39</v>
      </c>
      <c r="C15" s="52" t="s">
        <v>40</v>
      </c>
      <c r="D15" s="50" t="s">
        <v>13</v>
      </c>
      <c r="E15" s="50" t="s">
        <v>13</v>
      </c>
      <c r="F15" s="50" t="s">
        <v>13</v>
      </c>
      <c r="G15" s="50" t="s">
        <v>13</v>
      </c>
      <c r="H15" s="50" t="s">
        <v>13</v>
      </c>
      <c r="I15" s="50" t="s">
        <v>13</v>
      </c>
      <c r="J15" s="50" t="s">
        <v>13</v>
      </c>
      <c r="K15" s="50" t="s">
        <v>13</v>
      </c>
      <c r="L15" s="50" t="s">
        <v>13</v>
      </c>
      <c r="M15" s="50" t="s">
        <v>13</v>
      </c>
      <c r="N15" s="50" t="s">
        <v>13</v>
      </c>
      <c r="O15" s="50" t="s">
        <v>13</v>
      </c>
    </row>
    <row r="16" spans="2:15" ht="31" x14ac:dyDescent="0.35">
      <c r="B16" s="47" t="s">
        <v>41</v>
      </c>
      <c r="C16" s="52" t="s">
        <v>42</v>
      </c>
      <c r="D16" s="49">
        <v>69.150258390523661</v>
      </c>
      <c r="E16" s="49">
        <v>69.150258390523661</v>
      </c>
      <c r="F16" s="50" t="s">
        <v>13</v>
      </c>
      <c r="G16" s="50" t="s">
        <v>13</v>
      </c>
      <c r="H16" s="50" t="s">
        <v>13</v>
      </c>
      <c r="I16" s="50" t="s">
        <v>13</v>
      </c>
      <c r="J16" s="50" t="s">
        <v>13</v>
      </c>
      <c r="K16" s="50" t="s">
        <v>13</v>
      </c>
      <c r="L16" s="50" t="s">
        <v>13</v>
      </c>
      <c r="M16" s="50" t="s">
        <v>13</v>
      </c>
      <c r="N16" s="50" t="s">
        <v>13</v>
      </c>
      <c r="O16" s="50" t="s">
        <v>13</v>
      </c>
    </row>
    <row r="17" spans="2:15" ht="31" x14ac:dyDescent="0.35">
      <c r="B17" s="47" t="s">
        <v>43</v>
      </c>
      <c r="C17" s="52" t="s">
        <v>44</v>
      </c>
      <c r="D17" s="49">
        <v>983.27178334638211</v>
      </c>
      <c r="E17" s="49">
        <v>982.21575006990156</v>
      </c>
      <c r="F17" s="49">
        <v>1.056033276480538</v>
      </c>
      <c r="G17" s="49">
        <v>36.400801959545092</v>
      </c>
      <c r="H17" s="49">
        <v>32.744824380231101</v>
      </c>
      <c r="I17" s="51">
        <v>1.0702729855534776</v>
      </c>
      <c r="J17" s="51">
        <v>1.0338460080665899</v>
      </c>
      <c r="K17" s="51">
        <v>1.5079430356939205</v>
      </c>
      <c r="L17" s="51">
        <v>4.3915550000000005E-2</v>
      </c>
      <c r="M17" s="51">
        <v>0</v>
      </c>
      <c r="N17" s="51">
        <v>0</v>
      </c>
      <c r="O17" s="51">
        <v>36.400801959545092</v>
      </c>
    </row>
    <row r="18" spans="2:15" x14ac:dyDescent="0.35">
      <c r="B18" s="47" t="s">
        <v>45</v>
      </c>
      <c r="C18" s="52" t="s">
        <v>67</v>
      </c>
      <c r="D18" s="49">
        <v>925.40414763161596</v>
      </c>
      <c r="E18" s="49">
        <v>924.38869036961444</v>
      </c>
      <c r="F18" s="49">
        <v>1.0154572620015612</v>
      </c>
      <c r="G18" s="49">
        <v>36.400801959545092</v>
      </c>
      <c r="H18" s="49">
        <v>32.744824380231101</v>
      </c>
      <c r="I18" s="51">
        <v>1.0702729855534776</v>
      </c>
      <c r="J18" s="51">
        <v>1.0338460080665899</v>
      </c>
      <c r="K18" s="51">
        <v>1.5079430356939205</v>
      </c>
      <c r="L18" s="51">
        <v>4.3915550000000005E-2</v>
      </c>
      <c r="M18" s="51">
        <v>0</v>
      </c>
      <c r="N18" s="51">
        <v>0</v>
      </c>
      <c r="O18" s="51">
        <v>36.400801959545092</v>
      </c>
    </row>
    <row r="19" spans="2:15" x14ac:dyDescent="0.35">
      <c r="B19" s="47" t="s">
        <v>47</v>
      </c>
      <c r="C19" s="52" t="s">
        <v>46</v>
      </c>
      <c r="D19" s="49">
        <v>1618.6972561906891</v>
      </c>
      <c r="E19" s="49">
        <v>1609.9412636449599</v>
      </c>
      <c r="F19" s="49">
        <v>8.7559925457291179</v>
      </c>
      <c r="G19" s="49">
        <v>80.335753761847883</v>
      </c>
      <c r="H19" s="49">
        <v>20.980219259282048</v>
      </c>
      <c r="I19" s="51">
        <v>8.7139196312292491</v>
      </c>
      <c r="J19" s="51">
        <v>14.276008443456345</v>
      </c>
      <c r="K19" s="51">
        <v>22.922514523082679</v>
      </c>
      <c r="L19" s="51">
        <v>13.131879784797581</v>
      </c>
      <c r="M19" s="51">
        <v>0.27302745999999994</v>
      </c>
      <c r="N19" s="51">
        <v>3.8184659999999995E-2</v>
      </c>
      <c r="O19" s="51">
        <v>80.335753761847883</v>
      </c>
    </row>
    <row r="20" spans="2:15" x14ac:dyDescent="0.35">
      <c r="B20" s="43" t="s">
        <v>49</v>
      </c>
      <c r="C20" s="44" t="s">
        <v>68</v>
      </c>
      <c r="D20" s="49">
        <v>37.225572</v>
      </c>
      <c r="E20" s="49">
        <v>37.225572</v>
      </c>
      <c r="F20" s="50" t="s">
        <v>13</v>
      </c>
      <c r="G20" s="50" t="s">
        <v>13</v>
      </c>
      <c r="H20" s="50" t="s">
        <v>13</v>
      </c>
      <c r="I20" s="50" t="s">
        <v>13</v>
      </c>
      <c r="J20" s="50" t="s">
        <v>13</v>
      </c>
      <c r="K20" s="50" t="s">
        <v>13</v>
      </c>
      <c r="L20" s="50" t="s">
        <v>13</v>
      </c>
      <c r="M20" s="50" t="s">
        <v>13</v>
      </c>
      <c r="N20" s="50" t="s">
        <v>13</v>
      </c>
      <c r="O20" s="50" t="s">
        <v>13</v>
      </c>
    </row>
    <row r="21" spans="2:15" x14ac:dyDescent="0.35">
      <c r="B21" s="47" t="s">
        <v>69</v>
      </c>
      <c r="C21" s="52" t="s">
        <v>36</v>
      </c>
      <c r="D21" s="49">
        <v>0</v>
      </c>
      <c r="E21" s="49">
        <v>0</v>
      </c>
      <c r="F21" s="50" t="s">
        <v>13</v>
      </c>
      <c r="G21" s="50" t="s">
        <v>13</v>
      </c>
      <c r="H21" s="50" t="s">
        <v>13</v>
      </c>
      <c r="I21" s="50" t="s">
        <v>13</v>
      </c>
      <c r="J21" s="50" t="s">
        <v>13</v>
      </c>
      <c r="K21" s="50" t="s">
        <v>13</v>
      </c>
      <c r="L21" s="50" t="s">
        <v>13</v>
      </c>
      <c r="M21" s="50" t="s">
        <v>13</v>
      </c>
      <c r="N21" s="50" t="s">
        <v>13</v>
      </c>
      <c r="O21" s="50" t="s">
        <v>13</v>
      </c>
    </row>
    <row r="22" spans="2:15" x14ac:dyDescent="0.35">
      <c r="B22" s="47" t="s">
        <v>70</v>
      </c>
      <c r="C22" s="52" t="s">
        <v>38</v>
      </c>
      <c r="D22" s="49">
        <v>20.742433999999999</v>
      </c>
      <c r="E22" s="49">
        <v>20.742433999999999</v>
      </c>
      <c r="F22" s="50" t="s">
        <v>13</v>
      </c>
      <c r="G22" s="50" t="s">
        <v>13</v>
      </c>
      <c r="H22" s="50" t="s">
        <v>13</v>
      </c>
      <c r="I22" s="50" t="s">
        <v>13</v>
      </c>
      <c r="J22" s="50" t="s">
        <v>13</v>
      </c>
      <c r="K22" s="50" t="s">
        <v>13</v>
      </c>
      <c r="L22" s="50" t="s">
        <v>13</v>
      </c>
      <c r="M22" s="50" t="s">
        <v>13</v>
      </c>
      <c r="N22" s="50" t="s">
        <v>13</v>
      </c>
      <c r="O22" s="50" t="s">
        <v>13</v>
      </c>
    </row>
    <row r="23" spans="2:15" x14ac:dyDescent="0.35">
      <c r="B23" s="47" t="s">
        <v>71</v>
      </c>
      <c r="C23" s="52" t="s">
        <v>40</v>
      </c>
      <c r="D23" s="49">
        <v>15.784992000000001</v>
      </c>
      <c r="E23" s="49">
        <v>15.784992000000001</v>
      </c>
      <c r="F23" s="50" t="s">
        <v>13</v>
      </c>
      <c r="G23" s="50" t="s">
        <v>13</v>
      </c>
      <c r="H23" s="50" t="s">
        <v>13</v>
      </c>
      <c r="I23" s="50" t="s">
        <v>13</v>
      </c>
      <c r="J23" s="50" t="s">
        <v>13</v>
      </c>
      <c r="K23" s="50" t="s">
        <v>13</v>
      </c>
      <c r="L23" s="50" t="s">
        <v>13</v>
      </c>
      <c r="M23" s="50" t="s">
        <v>13</v>
      </c>
      <c r="N23" s="50" t="s">
        <v>13</v>
      </c>
      <c r="O23" s="50" t="s">
        <v>13</v>
      </c>
    </row>
    <row r="24" spans="2:15" ht="31" x14ac:dyDescent="0.35">
      <c r="B24" s="47" t="s">
        <v>72</v>
      </c>
      <c r="C24" s="52" t="s">
        <v>42</v>
      </c>
      <c r="D24" s="50" t="s">
        <v>13</v>
      </c>
      <c r="E24" s="50" t="s">
        <v>13</v>
      </c>
      <c r="F24" s="50" t="s">
        <v>13</v>
      </c>
      <c r="G24" s="50" t="s">
        <v>13</v>
      </c>
      <c r="H24" s="50" t="s">
        <v>13</v>
      </c>
      <c r="I24" s="50" t="s">
        <v>13</v>
      </c>
      <c r="J24" s="50" t="s">
        <v>13</v>
      </c>
      <c r="K24" s="50" t="s">
        <v>13</v>
      </c>
      <c r="L24" s="50" t="s">
        <v>13</v>
      </c>
      <c r="M24" s="50" t="s">
        <v>13</v>
      </c>
      <c r="N24" s="50" t="s">
        <v>13</v>
      </c>
      <c r="O24" s="50" t="s">
        <v>13</v>
      </c>
    </row>
    <row r="25" spans="2:15" ht="31" x14ac:dyDescent="0.35">
      <c r="B25" s="47" t="s">
        <v>73</v>
      </c>
      <c r="C25" s="52" t="s">
        <v>44</v>
      </c>
      <c r="D25" s="51">
        <v>0.69814600000000004</v>
      </c>
      <c r="E25" s="51">
        <v>0.69814600000000004</v>
      </c>
      <c r="F25" s="50" t="s">
        <v>13</v>
      </c>
      <c r="G25" s="50" t="s">
        <v>13</v>
      </c>
      <c r="H25" s="50" t="s">
        <v>13</v>
      </c>
      <c r="I25" s="50" t="s">
        <v>13</v>
      </c>
      <c r="J25" s="50" t="s">
        <v>13</v>
      </c>
      <c r="K25" s="50" t="s">
        <v>13</v>
      </c>
      <c r="L25" s="50" t="s">
        <v>13</v>
      </c>
      <c r="M25" s="50" t="s">
        <v>13</v>
      </c>
      <c r="N25" s="50" t="s">
        <v>13</v>
      </c>
      <c r="O25" s="50" t="s">
        <v>13</v>
      </c>
    </row>
    <row r="26" spans="2:15" ht="31" x14ac:dyDescent="0.35">
      <c r="B26" s="43" t="s">
        <v>74</v>
      </c>
      <c r="C26" s="44" t="s">
        <v>75</v>
      </c>
      <c r="D26" s="51">
        <v>283.0436645599998</v>
      </c>
      <c r="E26" s="251"/>
      <c r="F26" s="251"/>
      <c r="G26" s="50" t="s">
        <v>13</v>
      </c>
      <c r="H26" s="251"/>
      <c r="I26" s="251"/>
      <c r="J26" s="251"/>
      <c r="K26" s="251"/>
      <c r="L26" s="251"/>
      <c r="M26" s="251"/>
      <c r="N26" s="251"/>
      <c r="O26" s="50" t="s">
        <v>13</v>
      </c>
    </row>
    <row r="27" spans="2:15" x14ac:dyDescent="0.35">
      <c r="B27" s="47" t="s">
        <v>76</v>
      </c>
      <c r="C27" s="52" t="s">
        <v>36</v>
      </c>
      <c r="D27" s="50" t="s">
        <v>13</v>
      </c>
      <c r="E27" s="251"/>
      <c r="F27" s="251"/>
      <c r="G27" s="50" t="s">
        <v>13</v>
      </c>
      <c r="H27" s="251"/>
      <c r="I27" s="251"/>
      <c r="J27" s="251"/>
      <c r="K27" s="251"/>
      <c r="L27" s="251"/>
      <c r="M27" s="251"/>
      <c r="N27" s="251"/>
      <c r="O27" s="50" t="s">
        <v>13</v>
      </c>
    </row>
    <row r="28" spans="2:15" x14ac:dyDescent="0.35">
      <c r="B28" s="47" t="s">
        <v>77</v>
      </c>
      <c r="C28" s="52" t="s">
        <v>38</v>
      </c>
      <c r="D28" s="50" t="s">
        <v>13</v>
      </c>
      <c r="E28" s="251"/>
      <c r="F28" s="251"/>
      <c r="G28" s="50" t="s">
        <v>13</v>
      </c>
      <c r="H28" s="251"/>
      <c r="I28" s="251"/>
      <c r="J28" s="251"/>
      <c r="K28" s="251"/>
      <c r="L28" s="251"/>
      <c r="M28" s="251"/>
      <c r="N28" s="251"/>
      <c r="O28" s="50" t="s">
        <v>13</v>
      </c>
    </row>
    <row r="29" spans="2:15" x14ac:dyDescent="0.35">
      <c r="B29" s="47" t="s">
        <v>78</v>
      </c>
      <c r="C29" s="52" t="s">
        <v>40</v>
      </c>
      <c r="D29" s="50" t="s">
        <v>13</v>
      </c>
      <c r="E29" s="251"/>
      <c r="F29" s="251"/>
      <c r="G29" s="50" t="s">
        <v>13</v>
      </c>
      <c r="H29" s="251"/>
      <c r="I29" s="251"/>
      <c r="J29" s="251"/>
      <c r="K29" s="251"/>
      <c r="L29" s="251"/>
      <c r="M29" s="251"/>
      <c r="N29" s="251"/>
      <c r="O29" s="50" t="s">
        <v>13</v>
      </c>
    </row>
    <row r="30" spans="2:15" ht="31" x14ac:dyDescent="0.35">
      <c r="B30" s="47" t="s">
        <v>79</v>
      </c>
      <c r="C30" s="52" t="s">
        <v>42</v>
      </c>
      <c r="D30" s="51">
        <v>21.771280119999997</v>
      </c>
      <c r="E30" s="251"/>
      <c r="F30" s="251"/>
      <c r="G30" s="50" t="s">
        <v>13</v>
      </c>
      <c r="H30" s="251"/>
      <c r="I30" s="251"/>
      <c r="J30" s="251"/>
      <c r="K30" s="251"/>
      <c r="L30" s="251"/>
      <c r="M30" s="251"/>
      <c r="N30" s="251"/>
      <c r="O30" s="50" t="s">
        <v>13</v>
      </c>
    </row>
    <row r="31" spans="2:15" ht="31" x14ac:dyDescent="0.35">
      <c r="B31" s="47" t="s">
        <v>80</v>
      </c>
      <c r="C31" s="52" t="s">
        <v>44</v>
      </c>
      <c r="D31" s="51">
        <v>225.04716896999994</v>
      </c>
      <c r="E31" s="251"/>
      <c r="F31" s="251"/>
      <c r="G31" s="50" t="s">
        <v>13</v>
      </c>
      <c r="H31" s="251"/>
      <c r="I31" s="251"/>
      <c r="J31" s="251"/>
      <c r="K31" s="251"/>
      <c r="L31" s="251"/>
      <c r="M31" s="251"/>
      <c r="N31" s="251"/>
      <c r="O31" s="50" t="s">
        <v>13</v>
      </c>
    </row>
    <row r="32" spans="2:15" x14ac:dyDescent="0.35">
      <c r="B32" s="47" t="s">
        <v>81</v>
      </c>
      <c r="C32" s="52" t="s">
        <v>46</v>
      </c>
      <c r="D32" s="51">
        <v>36.22521546999986</v>
      </c>
      <c r="E32" s="251"/>
      <c r="F32" s="251"/>
      <c r="G32" s="50" t="s">
        <v>13</v>
      </c>
      <c r="H32" s="51"/>
      <c r="I32" s="51"/>
      <c r="J32" s="51"/>
      <c r="K32" s="51"/>
      <c r="L32" s="51"/>
      <c r="M32" s="51"/>
      <c r="N32" s="51"/>
      <c r="O32" s="50" t="s">
        <v>13</v>
      </c>
    </row>
    <row r="33" spans="2:15" x14ac:dyDescent="0.35">
      <c r="B33" s="68" t="s">
        <v>82</v>
      </c>
      <c r="C33" s="69" t="s">
        <v>11</v>
      </c>
      <c r="D33" s="70">
        <v>3438.9304244875948</v>
      </c>
      <c r="E33" s="70">
        <v>3146.0747341053852</v>
      </c>
      <c r="F33" s="70">
        <v>9.812025822209657</v>
      </c>
      <c r="G33" s="70">
        <v>116.73655572139297</v>
      </c>
      <c r="H33" s="70">
        <v>53.725043639513153</v>
      </c>
      <c r="I33" s="70">
        <v>9.7841926167827271</v>
      </c>
      <c r="J33" s="70">
        <v>15.309854451522932</v>
      </c>
      <c r="K33" s="70">
        <v>24.430457558776599</v>
      </c>
      <c r="L33" s="70">
        <v>13.175795334797582</v>
      </c>
      <c r="M33" s="70">
        <v>0.27302745999999994</v>
      </c>
      <c r="N33" s="70">
        <v>3.8184659999999995E-2</v>
      </c>
      <c r="O33" s="70">
        <v>116.73655572139297</v>
      </c>
    </row>
    <row r="35" spans="2:15" x14ac:dyDescent="0.35">
      <c r="D35" s="53"/>
      <c r="E35" s="53"/>
      <c r="F35" s="54"/>
      <c r="G35" s="54"/>
      <c r="H35" s="54"/>
      <c r="I35" s="54"/>
      <c r="J35" s="54"/>
      <c r="K35" s="54"/>
      <c r="L35" s="54"/>
      <c r="M35" s="54"/>
      <c r="N35" s="54"/>
      <c r="O35" s="54"/>
    </row>
    <row r="39" spans="2:15" x14ac:dyDescent="0.35">
      <c r="E39" s="53"/>
    </row>
  </sheetData>
  <mergeCells count="17">
    <mergeCell ref="B8:B9"/>
    <mergeCell ref="C8:C9"/>
    <mergeCell ref="D8:D9"/>
    <mergeCell ref="E8:E10"/>
    <mergeCell ref="F8:F10"/>
    <mergeCell ref="M8:M10"/>
    <mergeCell ref="N8:N10"/>
    <mergeCell ref="D6:O6"/>
    <mergeCell ref="D7:F7"/>
    <mergeCell ref="G7:O7"/>
    <mergeCell ref="G8:G10"/>
    <mergeCell ref="H8:H10"/>
    <mergeCell ref="O8:O10"/>
    <mergeCell ref="I8:I10"/>
    <mergeCell ref="J8:J10"/>
    <mergeCell ref="K8:K10"/>
    <mergeCell ref="L8:L10"/>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29D41-9053-4CF9-8AC7-08689CB4F233}">
  <dimension ref="B1:K22"/>
  <sheetViews>
    <sheetView zoomScale="120" zoomScaleNormal="120" workbookViewId="0"/>
  </sheetViews>
  <sheetFormatPr defaultRowHeight="15.5" x14ac:dyDescent="0.35"/>
  <cols>
    <col min="1" max="2" width="8.7265625" style="5"/>
    <col min="3" max="3" width="37.6328125" style="5" customWidth="1"/>
    <col min="4" max="7" width="15.453125" style="5" customWidth="1"/>
    <col min="8" max="8" width="18.36328125" style="5" customWidth="1"/>
    <col min="9" max="9" width="21.08984375" style="5" customWidth="1"/>
    <col min="10" max="11" width="15.453125" style="5" customWidth="1"/>
    <col min="12" max="16384" width="8.7265625" style="5"/>
  </cols>
  <sheetData>
    <row r="1" spans="2:11" ht="22" customHeight="1" x14ac:dyDescent="0.35"/>
    <row r="2" spans="2:11" x14ac:dyDescent="0.35">
      <c r="B2" s="36" t="s">
        <v>1580</v>
      </c>
    </row>
    <row r="3" spans="2:11" x14ac:dyDescent="0.35">
      <c r="B3" s="7" t="s">
        <v>93</v>
      </c>
    </row>
    <row r="5" spans="2:11" x14ac:dyDescent="0.35">
      <c r="B5" s="29"/>
      <c r="C5" s="30"/>
      <c r="D5" s="38" t="s">
        <v>0</v>
      </c>
      <c r="E5" s="38" t="s">
        <v>14</v>
      </c>
      <c r="F5" s="38" t="s">
        <v>15</v>
      </c>
      <c r="G5" s="38" t="s">
        <v>16</v>
      </c>
      <c r="H5" s="38" t="s">
        <v>17</v>
      </c>
      <c r="I5" s="38" t="s">
        <v>672</v>
      </c>
      <c r="J5" s="1191" t="s">
        <v>19</v>
      </c>
      <c r="K5" s="1191"/>
    </row>
    <row r="6" spans="2:11" ht="55.5" customHeight="1" x14ac:dyDescent="0.35">
      <c r="B6" s="31"/>
      <c r="C6" s="32"/>
      <c r="D6" s="1192" t="s">
        <v>665</v>
      </c>
      <c r="E6" s="1192"/>
      <c r="F6" s="1192"/>
      <c r="G6" s="1193"/>
      <c r="H6" s="1205" t="s">
        <v>666</v>
      </c>
      <c r="I6" s="1194" t="s">
        <v>667</v>
      </c>
      <c r="J6" s="1195" t="s">
        <v>668</v>
      </c>
      <c r="K6" s="1196"/>
    </row>
    <row r="7" spans="2:11" x14ac:dyDescent="0.35">
      <c r="B7" s="31"/>
      <c r="C7" s="32"/>
      <c r="D7" s="55"/>
      <c r="E7" s="1197" t="s">
        <v>669</v>
      </c>
      <c r="F7" s="1198"/>
      <c r="G7" s="1199" t="s">
        <v>670</v>
      </c>
      <c r="H7" s="1196"/>
      <c r="I7" s="1194"/>
      <c r="J7" s="1195"/>
      <c r="K7" s="1196"/>
    </row>
    <row r="8" spans="2:11" x14ac:dyDescent="0.35">
      <c r="B8" s="56"/>
      <c r="C8" s="57"/>
      <c r="D8" s="58"/>
      <c r="E8" s="1202"/>
      <c r="F8" s="1183" t="s">
        <v>29</v>
      </c>
      <c r="G8" s="1200"/>
      <c r="H8" s="1196"/>
      <c r="I8" s="1194"/>
      <c r="J8" s="1195"/>
      <c r="K8" s="1196"/>
    </row>
    <row r="9" spans="2:11" ht="41" customHeight="1" x14ac:dyDescent="0.35">
      <c r="B9" s="56"/>
      <c r="C9" s="59"/>
      <c r="D9" s="58"/>
      <c r="E9" s="1203"/>
      <c r="F9" s="1204"/>
      <c r="G9" s="1201"/>
      <c r="H9" s="1206"/>
      <c r="I9" s="1194"/>
      <c r="J9" s="1195"/>
      <c r="K9" s="1196"/>
    </row>
    <row r="10" spans="2:11" x14ac:dyDescent="0.35">
      <c r="B10" s="61" t="s">
        <v>33</v>
      </c>
      <c r="C10" s="62" t="s">
        <v>179</v>
      </c>
      <c r="D10" s="63">
        <v>3272.623315648997</v>
      </c>
      <c r="E10" s="63">
        <v>116.73655572139295</v>
      </c>
      <c r="F10" s="63">
        <v>116.73655572139295</v>
      </c>
      <c r="G10" s="63">
        <v>3263.4648240889974</v>
      </c>
      <c r="H10" s="63">
        <v>-52.701938539999972</v>
      </c>
      <c r="I10" s="249"/>
      <c r="J10" s="1208" t="s">
        <v>13</v>
      </c>
      <c r="K10" s="1208"/>
    </row>
    <row r="11" spans="2:11" x14ac:dyDescent="0.35">
      <c r="B11" s="64" t="s">
        <v>35</v>
      </c>
      <c r="C11" s="65" t="s">
        <v>673</v>
      </c>
      <c r="D11" s="60">
        <v>1554.1612472257414</v>
      </c>
      <c r="E11" s="60">
        <v>60.829910834608661</v>
      </c>
      <c r="F11" s="60">
        <v>60.829910834608661</v>
      </c>
      <c r="G11" s="60">
        <v>1545.002755665741</v>
      </c>
      <c r="H11" s="60">
        <v>-23.275867129999998</v>
      </c>
      <c r="I11" s="250"/>
      <c r="J11" s="1208" t="s">
        <v>13</v>
      </c>
      <c r="K11" s="1208"/>
    </row>
    <row r="12" spans="2:11" x14ac:dyDescent="0.35">
      <c r="B12" s="64" t="s">
        <v>37</v>
      </c>
      <c r="C12" s="65" t="s">
        <v>674</v>
      </c>
      <c r="D12" s="60">
        <v>997.26697525645739</v>
      </c>
      <c r="E12" s="60">
        <v>23.878278564318432</v>
      </c>
      <c r="F12" s="60">
        <v>23.878278564318432</v>
      </c>
      <c r="G12" s="60">
        <v>997.26697525645739</v>
      </c>
      <c r="H12" s="60">
        <v>-9.9274034199999885</v>
      </c>
      <c r="I12" s="250"/>
      <c r="J12" s="1208" t="s">
        <v>13</v>
      </c>
      <c r="K12" s="1208"/>
    </row>
    <row r="13" spans="2:11" x14ac:dyDescent="0.35">
      <c r="B13" s="64" t="s">
        <v>39</v>
      </c>
      <c r="C13" s="65" t="s">
        <v>675</v>
      </c>
      <c r="D13" s="60">
        <v>461.98666559581017</v>
      </c>
      <c r="E13" s="60">
        <v>14.576250598841934</v>
      </c>
      <c r="F13" s="60">
        <v>14.576250598841934</v>
      </c>
      <c r="G13" s="60">
        <v>461.98666559581017</v>
      </c>
      <c r="H13" s="60">
        <v>-11.257909909999999</v>
      </c>
      <c r="I13" s="250"/>
      <c r="J13" s="1208" t="s">
        <v>13</v>
      </c>
      <c r="K13" s="1208"/>
    </row>
    <row r="14" spans="2:11" x14ac:dyDescent="0.35">
      <c r="B14" s="64" t="s">
        <v>41</v>
      </c>
      <c r="C14" s="65" t="s">
        <v>676</v>
      </c>
      <c r="D14" s="60">
        <v>170.85776919731623</v>
      </c>
      <c r="E14" s="60">
        <v>14.648177931578459</v>
      </c>
      <c r="F14" s="60">
        <v>14.648177931578459</v>
      </c>
      <c r="G14" s="60">
        <v>170.85776919731623</v>
      </c>
      <c r="H14" s="60">
        <v>-6.3092004500000005</v>
      </c>
      <c r="I14" s="250"/>
      <c r="J14" s="1208" t="s">
        <v>13</v>
      </c>
      <c r="K14" s="1208"/>
    </row>
    <row r="15" spans="2:11" x14ac:dyDescent="0.35">
      <c r="B15" s="64" t="s">
        <v>43</v>
      </c>
      <c r="C15" s="65" t="s">
        <v>677</v>
      </c>
      <c r="D15" s="60">
        <v>20.529583520594951</v>
      </c>
      <c r="E15" s="60">
        <v>2.5992313985342781</v>
      </c>
      <c r="F15" s="60">
        <v>2.5992313985342781</v>
      </c>
      <c r="G15" s="60">
        <v>20.529583520594951</v>
      </c>
      <c r="H15" s="60">
        <v>-1.85140189</v>
      </c>
      <c r="I15" s="250"/>
      <c r="J15" s="1208" t="s">
        <v>13</v>
      </c>
      <c r="K15" s="1208"/>
    </row>
    <row r="16" spans="2:11" x14ac:dyDescent="0.35">
      <c r="B16" s="64" t="s">
        <v>45</v>
      </c>
      <c r="C16" s="65" t="s">
        <v>671</v>
      </c>
      <c r="D16" s="60">
        <v>67.821074853077349</v>
      </c>
      <c r="E16" s="60">
        <v>0.20470639351117487</v>
      </c>
      <c r="F16" s="60">
        <v>0.20470639351117481</v>
      </c>
      <c r="G16" s="60">
        <v>67.821074853077349</v>
      </c>
      <c r="H16" s="60">
        <v>-8.0155739999999975E-2</v>
      </c>
      <c r="I16" s="250"/>
      <c r="J16" s="1208" t="s">
        <v>13</v>
      </c>
      <c r="K16" s="1208"/>
    </row>
    <row r="17" spans="2:11" x14ac:dyDescent="0.35">
      <c r="B17" s="64" t="s">
        <v>47</v>
      </c>
      <c r="C17" s="62" t="s">
        <v>75</v>
      </c>
      <c r="D17" s="63">
        <v>283.04366456000008</v>
      </c>
      <c r="E17" s="67" t="s">
        <v>13</v>
      </c>
      <c r="F17" s="67" t="s">
        <v>13</v>
      </c>
      <c r="G17" s="249"/>
      <c r="H17" s="249"/>
      <c r="I17" s="67" t="s">
        <v>13</v>
      </c>
      <c r="J17" s="1207"/>
      <c r="K17" s="1207"/>
    </row>
    <row r="18" spans="2:11" x14ac:dyDescent="0.35">
      <c r="B18" s="66" t="s">
        <v>49</v>
      </c>
      <c r="C18" s="65" t="s">
        <v>673</v>
      </c>
      <c r="D18" s="60">
        <v>93.755644510000039</v>
      </c>
      <c r="E18" s="67" t="s">
        <v>13</v>
      </c>
      <c r="F18" s="67" t="s">
        <v>13</v>
      </c>
      <c r="G18" s="250"/>
      <c r="H18" s="250"/>
      <c r="I18" s="67" t="s">
        <v>13</v>
      </c>
      <c r="J18" s="1207"/>
      <c r="K18" s="1207"/>
    </row>
    <row r="19" spans="2:11" x14ac:dyDescent="0.35">
      <c r="B19" s="64" t="s">
        <v>69</v>
      </c>
      <c r="C19" s="65" t="s">
        <v>674</v>
      </c>
      <c r="D19" s="60">
        <v>149.11830501999998</v>
      </c>
      <c r="E19" s="67" t="s">
        <v>13</v>
      </c>
      <c r="F19" s="67" t="s">
        <v>13</v>
      </c>
      <c r="G19" s="250"/>
      <c r="H19" s="250"/>
      <c r="I19" s="67" t="s">
        <v>13</v>
      </c>
      <c r="J19" s="1207"/>
      <c r="K19" s="1207"/>
    </row>
    <row r="20" spans="2:11" x14ac:dyDescent="0.35">
      <c r="B20" s="64" t="s">
        <v>70</v>
      </c>
      <c r="C20" s="65" t="s">
        <v>675</v>
      </c>
      <c r="D20" s="60">
        <v>40.130822030000019</v>
      </c>
      <c r="E20" s="67" t="s">
        <v>13</v>
      </c>
      <c r="F20" s="67" t="s">
        <v>13</v>
      </c>
      <c r="G20" s="250"/>
      <c r="H20" s="250"/>
      <c r="I20" s="67" t="s">
        <v>13</v>
      </c>
      <c r="J20" s="1207"/>
      <c r="K20" s="1207"/>
    </row>
    <row r="21" spans="2:11" x14ac:dyDescent="0.35">
      <c r="B21" s="64" t="s">
        <v>71</v>
      </c>
      <c r="C21" s="65" t="s">
        <v>671</v>
      </c>
      <c r="D21" s="60">
        <v>3.8892999999999997E-2</v>
      </c>
      <c r="E21" s="67" t="s">
        <v>13</v>
      </c>
      <c r="F21" s="67" t="s">
        <v>13</v>
      </c>
      <c r="G21" s="250"/>
      <c r="H21" s="250"/>
      <c r="I21" s="67" t="s">
        <v>13</v>
      </c>
      <c r="J21" s="1207"/>
      <c r="K21" s="1207"/>
    </row>
    <row r="22" spans="2:11" x14ac:dyDescent="0.35">
      <c r="B22" s="75" t="s">
        <v>74</v>
      </c>
      <c r="C22" s="76" t="s">
        <v>11</v>
      </c>
      <c r="D22" s="77">
        <v>3555.6669802089973</v>
      </c>
      <c r="E22" s="77">
        <v>116.73655572139295</v>
      </c>
      <c r="F22" s="77">
        <v>116.73655572139295</v>
      </c>
      <c r="G22" s="77">
        <v>3263.4648240889974</v>
      </c>
      <c r="H22" s="77">
        <v>-52.701938539999972</v>
      </c>
      <c r="I22" s="78" t="s">
        <v>13</v>
      </c>
      <c r="J22" s="78" t="s">
        <v>13</v>
      </c>
      <c r="K22" s="78" t="s">
        <v>13</v>
      </c>
    </row>
  </sheetData>
  <mergeCells count="21">
    <mergeCell ref="J20:K20"/>
    <mergeCell ref="J21:K21"/>
    <mergeCell ref="J10:K10"/>
    <mergeCell ref="J11:K11"/>
    <mergeCell ref="J12:K12"/>
    <mergeCell ref="J13:K13"/>
    <mergeCell ref="J14:K14"/>
    <mergeCell ref="J15:K15"/>
    <mergeCell ref="J16:K16"/>
    <mergeCell ref="J17:K17"/>
    <mergeCell ref="J18:K18"/>
    <mergeCell ref="J19:K19"/>
    <mergeCell ref="J5:K5"/>
    <mergeCell ref="D6:G6"/>
    <mergeCell ref="I6:I9"/>
    <mergeCell ref="J6:K9"/>
    <mergeCell ref="E7:F7"/>
    <mergeCell ref="G7:G9"/>
    <mergeCell ref="E8:E9"/>
    <mergeCell ref="F8:F9"/>
    <mergeCell ref="H6:H9"/>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9196B-B556-48E7-B9CB-AFB25D59AE16}">
  <dimension ref="B1:I29"/>
  <sheetViews>
    <sheetView workbookViewId="0"/>
  </sheetViews>
  <sheetFormatPr defaultRowHeight="15.5" x14ac:dyDescent="0.35"/>
  <cols>
    <col min="1" max="1" width="8.7265625" style="5"/>
    <col min="2" max="2" width="10.453125" style="5" customWidth="1"/>
    <col min="3" max="3" width="35.90625" style="5" customWidth="1"/>
    <col min="4" max="9" width="22.6328125" style="5" customWidth="1"/>
    <col min="10" max="16384" width="8.7265625" style="5"/>
  </cols>
  <sheetData>
    <row r="1" spans="2:9" ht="22" customHeight="1" x14ac:dyDescent="0.35"/>
    <row r="2" spans="2:9" x14ac:dyDescent="0.35">
      <c r="B2" s="36" t="s">
        <v>1579</v>
      </c>
    </row>
    <row r="3" spans="2:9" x14ac:dyDescent="0.35">
      <c r="B3" s="7" t="s">
        <v>93</v>
      </c>
    </row>
    <row r="4" spans="2:9" x14ac:dyDescent="0.35">
      <c r="B4" s="7"/>
      <c r="E4" s="1209"/>
      <c r="F4" s="1209"/>
    </row>
    <row r="5" spans="2:9" x14ac:dyDescent="0.35">
      <c r="B5" s="80"/>
      <c r="C5" s="80"/>
      <c r="D5" s="81" t="s">
        <v>0</v>
      </c>
      <c r="E5" s="81" t="s">
        <v>14</v>
      </c>
      <c r="F5" s="81" t="s">
        <v>15</v>
      </c>
      <c r="G5" s="81" t="s">
        <v>16</v>
      </c>
      <c r="H5" s="81" t="s">
        <v>17</v>
      </c>
      <c r="I5" s="81" t="s">
        <v>18</v>
      </c>
    </row>
    <row r="6" spans="2:9" x14ac:dyDescent="0.35">
      <c r="B6" s="80"/>
      <c r="C6" s="80"/>
      <c r="D6" s="1210" t="s">
        <v>678</v>
      </c>
      <c r="E6" s="1211"/>
      <c r="F6" s="1211"/>
      <c r="G6" s="1211"/>
      <c r="H6" s="1212" t="s">
        <v>666</v>
      </c>
      <c r="I6" s="1198" t="s">
        <v>668</v>
      </c>
    </row>
    <row r="7" spans="2:9" ht="53" customHeight="1" x14ac:dyDescent="0.35">
      <c r="B7" s="80"/>
      <c r="C7" s="80"/>
      <c r="D7" s="85"/>
      <c r="E7" s="1197" t="s">
        <v>669</v>
      </c>
      <c r="F7" s="1198"/>
      <c r="G7" s="1197" t="s">
        <v>679</v>
      </c>
      <c r="H7" s="1213"/>
      <c r="I7" s="1214"/>
    </row>
    <row r="8" spans="2:9" x14ac:dyDescent="0.35">
      <c r="B8" s="80"/>
      <c r="C8" s="80"/>
      <c r="D8" s="85"/>
      <c r="E8" s="1216"/>
      <c r="F8" s="1212" t="s">
        <v>29</v>
      </c>
      <c r="G8" s="1216"/>
      <c r="H8" s="1213"/>
      <c r="I8" s="1214"/>
    </row>
    <row r="9" spans="2:9" x14ac:dyDescent="0.35">
      <c r="B9" s="80"/>
      <c r="C9" s="80"/>
      <c r="D9" s="85"/>
      <c r="E9" s="1217"/>
      <c r="F9" s="1073"/>
      <c r="G9" s="1217"/>
      <c r="H9" s="1073"/>
      <c r="I9" s="1215"/>
    </row>
    <row r="10" spans="2:9" x14ac:dyDescent="0.35">
      <c r="B10" s="66" t="s">
        <v>33</v>
      </c>
      <c r="C10" s="9" t="s">
        <v>658</v>
      </c>
      <c r="D10" s="82">
        <v>63.84801390146891</v>
      </c>
      <c r="E10" s="82">
        <v>13.662211446909586</v>
      </c>
      <c r="F10" s="82">
        <v>13.662211446909586</v>
      </c>
      <c r="G10" s="82">
        <v>59.38766671146891</v>
      </c>
      <c r="H10" s="82">
        <v>-0.42636288</v>
      </c>
      <c r="I10" s="82">
        <v>0</v>
      </c>
    </row>
    <row r="11" spans="2:9" x14ac:dyDescent="0.35">
      <c r="B11" s="66" t="s">
        <v>35</v>
      </c>
      <c r="C11" s="9" t="s">
        <v>680</v>
      </c>
      <c r="D11" s="82">
        <v>0.2479207042838755</v>
      </c>
      <c r="E11" s="82">
        <v>0.17137347203289957</v>
      </c>
      <c r="F11" s="82">
        <v>0.17137347203289957</v>
      </c>
      <c r="G11" s="82">
        <v>0.2479207042838755</v>
      </c>
      <c r="H11" s="82">
        <v>-8.8145700000000007E-3</v>
      </c>
      <c r="I11" s="82">
        <v>0</v>
      </c>
    </row>
    <row r="12" spans="2:9" x14ac:dyDescent="0.35">
      <c r="B12" s="66" t="s">
        <v>37</v>
      </c>
      <c r="C12" s="9" t="s">
        <v>681</v>
      </c>
      <c r="D12" s="82">
        <v>14.005539259442642</v>
      </c>
      <c r="E12" s="82">
        <v>7.7814918644418099E-2</v>
      </c>
      <c r="F12" s="82">
        <v>7.7814918644418099E-2</v>
      </c>
      <c r="G12" s="82">
        <v>14.005539259442642</v>
      </c>
      <c r="H12" s="82">
        <v>-4.1893649999999984E-2</v>
      </c>
      <c r="I12" s="82">
        <v>0</v>
      </c>
    </row>
    <row r="13" spans="2:9" ht="31" x14ac:dyDescent="0.35">
      <c r="B13" s="66" t="s">
        <v>39</v>
      </c>
      <c r="C13" s="9" t="s">
        <v>682</v>
      </c>
      <c r="D13" s="82">
        <v>4.7153166942985818</v>
      </c>
      <c r="E13" s="82">
        <v>0</v>
      </c>
      <c r="F13" s="82">
        <v>0</v>
      </c>
      <c r="G13" s="82">
        <v>4.7153166942985818</v>
      </c>
      <c r="H13" s="82">
        <v>-5.4073999999999988E-3</v>
      </c>
      <c r="I13" s="82">
        <v>0</v>
      </c>
    </row>
    <row r="14" spans="2:9" x14ac:dyDescent="0.35">
      <c r="B14" s="66" t="s">
        <v>41</v>
      </c>
      <c r="C14" s="9" t="s">
        <v>683</v>
      </c>
      <c r="D14" s="82">
        <v>0.27491269772595461</v>
      </c>
      <c r="E14" s="82">
        <v>0</v>
      </c>
      <c r="F14" s="82">
        <v>0</v>
      </c>
      <c r="G14" s="82">
        <v>0.27491269772595461</v>
      </c>
      <c r="H14" s="82">
        <v>-4.8879999999999996E-4</v>
      </c>
      <c r="I14" s="82">
        <v>0</v>
      </c>
    </row>
    <row r="15" spans="2:9" x14ac:dyDescent="0.35">
      <c r="B15" s="66" t="s">
        <v>43</v>
      </c>
      <c r="C15" s="9" t="s">
        <v>684</v>
      </c>
      <c r="D15" s="82">
        <v>94.768711386978296</v>
      </c>
      <c r="E15" s="82">
        <v>0.98613286079952533</v>
      </c>
      <c r="F15" s="82">
        <v>0.98613286079952533</v>
      </c>
      <c r="G15" s="82">
        <v>94.768711386978296</v>
      </c>
      <c r="H15" s="82">
        <v>-0.26329979999999981</v>
      </c>
      <c r="I15" s="82">
        <v>0</v>
      </c>
    </row>
    <row r="16" spans="2:9" x14ac:dyDescent="0.35">
      <c r="B16" s="66" t="s">
        <v>45</v>
      </c>
      <c r="C16" s="9" t="s">
        <v>685</v>
      </c>
      <c r="D16" s="82">
        <v>24.532978418288678</v>
      </c>
      <c r="E16" s="82">
        <v>0.3248287940050853</v>
      </c>
      <c r="F16" s="82">
        <v>0.3248287940050853</v>
      </c>
      <c r="G16" s="82">
        <v>24.532978418288678</v>
      </c>
      <c r="H16" s="82">
        <v>-9.5138779999999895E-2</v>
      </c>
      <c r="I16" s="82">
        <v>0</v>
      </c>
    </row>
    <row r="17" spans="2:9" x14ac:dyDescent="0.35">
      <c r="B17" s="66" t="s">
        <v>47</v>
      </c>
      <c r="C17" s="9" t="s">
        <v>686</v>
      </c>
      <c r="D17" s="82">
        <v>12.057667649073455</v>
      </c>
      <c r="E17" s="82">
        <v>5.6356333949964567E-2</v>
      </c>
      <c r="F17" s="82">
        <v>5.6356333949964567E-2</v>
      </c>
      <c r="G17" s="82">
        <v>12.057667649073455</v>
      </c>
      <c r="H17" s="82">
        <v>-2.98753E-2</v>
      </c>
      <c r="I17" s="82">
        <v>0</v>
      </c>
    </row>
    <row r="18" spans="2:9" ht="31" x14ac:dyDescent="0.35">
      <c r="B18" s="66" t="s">
        <v>49</v>
      </c>
      <c r="C18" s="9" t="s">
        <v>687</v>
      </c>
      <c r="D18" s="82">
        <v>25.072071404132362</v>
      </c>
      <c r="E18" s="82">
        <v>0.33465696301484965</v>
      </c>
      <c r="F18" s="82">
        <v>0.33465696301484965</v>
      </c>
      <c r="G18" s="82">
        <v>25.072071404132362</v>
      </c>
      <c r="H18" s="82">
        <v>-3.722234E-2</v>
      </c>
      <c r="I18" s="82">
        <v>0</v>
      </c>
    </row>
    <row r="19" spans="2:9" x14ac:dyDescent="0.35">
      <c r="B19" s="66" t="s">
        <v>69</v>
      </c>
      <c r="C19" s="9" t="s">
        <v>688</v>
      </c>
      <c r="D19" s="82">
        <v>2.8001306314184453</v>
      </c>
      <c r="E19" s="82">
        <v>0</v>
      </c>
      <c r="F19" s="82">
        <v>0</v>
      </c>
      <c r="G19" s="82">
        <v>2.8001306314184453</v>
      </c>
      <c r="H19" s="82">
        <v>-3.9246999999999997E-3</v>
      </c>
      <c r="I19" s="82">
        <v>0</v>
      </c>
    </row>
    <row r="20" spans="2:9" x14ac:dyDescent="0.35">
      <c r="B20" s="66" t="s">
        <v>70</v>
      </c>
      <c r="C20" s="9" t="s">
        <v>689</v>
      </c>
      <c r="D20" s="82">
        <v>0</v>
      </c>
      <c r="E20" s="82">
        <v>0</v>
      </c>
      <c r="F20" s="82">
        <v>0</v>
      </c>
      <c r="G20" s="82">
        <v>0</v>
      </c>
      <c r="H20" s="82">
        <v>0</v>
      </c>
      <c r="I20" s="82">
        <v>0</v>
      </c>
    </row>
    <row r="21" spans="2:9" x14ac:dyDescent="0.35">
      <c r="B21" s="66" t="s">
        <v>71</v>
      </c>
      <c r="C21" s="9" t="s">
        <v>653</v>
      </c>
      <c r="D21" s="82">
        <v>713.15656440656426</v>
      </c>
      <c r="E21" s="82">
        <v>19.890433096901209</v>
      </c>
      <c r="F21" s="82">
        <v>19.890433096901209</v>
      </c>
      <c r="G21" s="82">
        <v>708.45842003656423</v>
      </c>
      <c r="H21" s="82">
        <v>-1.6285014400000009</v>
      </c>
      <c r="I21" s="82">
        <v>0</v>
      </c>
    </row>
    <row r="22" spans="2:9" ht="31" x14ac:dyDescent="0.35">
      <c r="B22" s="66" t="s">
        <v>72</v>
      </c>
      <c r="C22" s="9" t="s">
        <v>690</v>
      </c>
      <c r="D22" s="82">
        <v>17.893375276288911</v>
      </c>
      <c r="E22" s="82">
        <v>6.0985061278894387E-2</v>
      </c>
      <c r="F22" s="82">
        <v>6.0985061278894387E-2</v>
      </c>
      <c r="G22" s="82">
        <v>17.893375276288911</v>
      </c>
      <c r="H22" s="82">
        <v>-3.4502629999999992E-2</v>
      </c>
      <c r="I22" s="82">
        <v>0</v>
      </c>
    </row>
    <row r="23" spans="2:9" ht="31" x14ac:dyDescent="0.35">
      <c r="B23" s="66" t="s">
        <v>73</v>
      </c>
      <c r="C23" s="9" t="s">
        <v>691</v>
      </c>
      <c r="D23" s="82">
        <v>13.273190650578666</v>
      </c>
      <c r="E23" s="82">
        <v>0.10249262195403022</v>
      </c>
      <c r="F23" s="82">
        <v>0.10249262195403022</v>
      </c>
      <c r="G23" s="82">
        <v>13.273190650578666</v>
      </c>
      <c r="H23" s="82">
        <v>-2.7522210000000002E-2</v>
      </c>
      <c r="I23" s="82">
        <v>0</v>
      </c>
    </row>
    <row r="24" spans="2:9" ht="31" x14ac:dyDescent="0.35">
      <c r="B24" s="66" t="s">
        <v>74</v>
      </c>
      <c r="C24" s="9" t="s">
        <v>692</v>
      </c>
      <c r="D24" s="82">
        <v>0</v>
      </c>
      <c r="E24" s="82">
        <v>0</v>
      </c>
      <c r="F24" s="82">
        <v>0</v>
      </c>
      <c r="G24" s="82">
        <v>0</v>
      </c>
      <c r="H24" s="82">
        <v>0</v>
      </c>
      <c r="I24" s="82">
        <v>0</v>
      </c>
    </row>
    <row r="25" spans="2:9" x14ac:dyDescent="0.35">
      <c r="B25" s="66" t="s">
        <v>76</v>
      </c>
      <c r="C25" s="9" t="s">
        <v>693</v>
      </c>
      <c r="D25" s="82">
        <v>0.91828681105733678</v>
      </c>
      <c r="E25" s="82">
        <v>0</v>
      </c>
      <c r="F25" s="82">
        <v>0</v>
      </c>
      <c r="G25" s="82">
        <v>0.91828681105733678</v>
      </c>
      <c r="H25" s="82">
        <v>-1.3504400000000001E-3</v>
      </c>
      <c r="I25" s="82">
        <v>0</v>
      </c>
    </row>
    <row r="26" spans="2:9" ht="31" x14ac:dyDescent="0.35">
      <c r="B26" s="66" t="s">
        <v>77</v>
      </c>
      <c r="C26" s="9" t="s">
        <v>694</v>
      </c>
      <c r="D26" s="82">
        <v>9.8025483711396237</v>
      </c>
      <c r="E26" s="82">
        <v>9.730454485394599E-2</v>
      </c>
      <c r="F26" s="82">
        <v>9.730454485394599E-2</v>
      </c>
      <c r="G26" s="82">
        <v>9.8025483711396237</v>
      </c>
      <c r="H26" s="82">
        <v>-1.6671339999999996E-2</v>
      </c>
      <c r="I26" s="82">
        <v>0</v>
      </c>
    </row>
    <row r="27" spans="2:9" x14ac:dyDescent="0.35">
      <c r="B27" s="66" t="s">
        <v>78</v>
      </c>
      <c r="C27" s="9" t="s">
        <v>695</v>
      </c>
      <c r="D27" s="82">
        <v>13.723333453089946</v>
      </c>
      <c r="E27" s="82">
        <v>0</v>
      </c>
      <c r="F27" s="82">
        <v>0</v>
      </c>
      <c r="G27" s="82">
        <v>13.723333453089946</v>
      </c>
      <c r="H27" s="82">
        <v>-2.1133849999999996E-2</v>
      </c>
      <c r="I27" s="82">
        <v>0</v>
      </c>
    </row>
    <row r="28" spans="2:9" x14ac:dyDescent="0.35">
      <c r="B28" s="66" t="s">
        <v>79</v>
      </c>
      <c r="C28" s="9" t="s">
        <v>696</v>
      </c>
      <c r="D28" s="82">
        <v>8.5820235900989381</v>
      </c>
      <c r="E28" s="82">
        <v>0.63621184520068574</v>
      </c>
      <c r="F28" s="82">
        <v>0.63621184520068574</v>
      </c>
      <c r="G28" s="82">
        <v>8.5820235900989381</v>
      </c>
      <c r="H28" s="82">
        <v>-4.385871999999999E-2</v>
      </c>
      <c r="I28" s="82">
        <v>0</v>
      </c>
    </row>
    <row r="29" spans="2:9" x14ac:dyDescent="0.35">
      <c r="B29" s="83" t="s">
        <v>80</v>
      </c>
      <c r="C29" s="62" t="s">
        <v>11</v>
      </c>
      <c r="D29" s="84">
        <v>1019.6725853059288</v>
      </c>
      <c r="E29" s="84">
        <v>36.400801959545099</v>
      </c>
      <c r="F29" s="84">
        <v>36.400801959545099</v>
      </c>
      <c r="G29" s="84">
        <v>1010.5140937459288</v>
      </c>
      <c r="H29" s="84">
        <v>-2.6859688500000005</v>
      </c>
      <c r="I29" s="84">
        <v>0</v>
      </c>
    </row>
  </sheetData>
  <mergeCells count="8">
    <mergeCell ref="E4:F4"/>
    <mergeCell ref="D6:G6"/>
    <mergeCell ref="H6:H9"/>
    <mergeCell ref="I6:I9"/>
    <mergeCell ref="E7:F7"/>
    <mergeCell ref="E8:E9"/>
    <mergeCell ref="F8:F9"/>
    <mergeCell ref="G7:G9"/>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AAF67-00A3-4035-B9F3-EFE8DD32AAB5}">
  <dimension ref="B1:E10"/>
  <sheetViews>
    <sheetView workbookViewId="0"/>
  </sheetViews>
  <sheetFormatPr defaultColWidth="8.81640625" defaultRowHeight="15.5" x14ac:dyDescent="0.35"/>
  <cols>
    <col min="1" max="1" width="8.6328125" style="637" customWidth="1"/>
    <col min="2" max="2" width="21.54296875" style="637" customWidth="1"/>
    <col min="3" max="3" width="12.36328125" style="637" bestFit="1" customWidth="1"/>
    <col min="4" max="4" width="104.1796875" style="637" customWidth="1"/>
    <col min="5" max="5" width="28.453125" style="637" customWidth="1"/>
    <col min="6" max="16384" width="8.81640625" style="637"/>
  </cols>
  <sheetData>
    <row r="1" spans="2:5" ht="21.5" customHeight="1" x14ac:dyDescent="0.35"/>
    <row r="2" spans="2:5" x14ac:dyDescent="0.35">
      <c r="B2" s="661" t="s">
        <v>1394</v>
      </c>
      <c r="D2" s="662"/>
    </row>
    <row r="3" spans="2:5" x14ac:dyDescent="0.35">
      <c r="B3" s="637" t="s">
        <v>1310</v>
      </c>
      <c r="D3" s="662"/>
    </row>
    <row r="4" spans="2:5" x14ac:dyDescent="0.35">
      <c r="C4" s="670"/>
    </row>
    <row r="5" spans="2:5" ht="31" x14ac:dyDescent="0.35">
      <c r="B5" s="651" t="s">
        <v>1311</v>
      </c>
      <c r="C5" s="653" t="s">
        <v>978</v>
      </c>
      <c r="D5" s="652" t="s">
        <v>1305</v>
      </c>
    </row>
    <row r="6" spans="2:5" ht="62" x14ac:dyDescent="0.35">
      <c r="B6" s="651" t="s">
        <v>1395</v>
      </c>
      <c r="C6" s="651" t="s">
        <v>915</v>
      </c>
      <c r="D6" s="875" t="s">
        <v>1396</v>
      </c>
      <c r="E6" s="79"/>
    </row>
    <row r="7" spans="2:5" ht="409.5" x14ac:dyDescent="0.35">
      <c r="B7" s="651" t="s">
        <v>1397</v>
      </c>
      <c r="C7" s="651" t="s">
        <v>309</v>
      </c>
      <c r="D7" s="667" t="s">
        <v>1398</v>
      </c>
      <c r="E7" s="79"/>
    </row>
    <row r="8" spans="2:5" ht="46.5" x14ac:dyDescent="0.35">
      <c r="B8" s="651" t="s">
        <v>1399</v>
      </c>
      <c r="C8" s="651" t="s">
        <v>1400</v>
      </c>
      <c r="D8" s="667" t="s">
        <v>1401</v>
      </c>
      <c r="E8" s="79"/>
    </row>
    <row r="9" spans="2:5" ht="111" customHeight="1" x14ac:dyDescent="0.35">
      <c r="B9" s="651" t="s">
        <v>1402</v>
      </c>
      <c r="C9" s="651" t="s">
        <v>917</v>
      </c>
      <c r="D9" s="671" t="s">
        <v>1403</v>
      </c>
      <c r="E9" s="79"/>
    </row>
    <row r="10" spans="2:5" ht="277.5" customHeight="1" x14ac:dyDescent="0.35">
      <c r="B10" s="651" t="s">
        <v>1404</v>
      </c>
      <c r="C10" s="651" t="s">
        <v>918</v>
      </c>
      <c r="D10" s="671" t="s">
        <v>1405</v>
      </c>
      <c r="E10" s="79"/>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F779-9332-472E-A3AC-E9114CE68DD7}">
  <dimension ref="B1:H14"/>
  <sheetViews>
    <sheetView workbookViewId="0"/>
  </sheetViews>
  <sheetFormatPr defaultRowHeight="15.5" x14ac:dyDescent="0.35"/>
  <cols>
    <col min="1" max="2" width="8.7265625" style="5"/>
    <col min="3" max="3" width="34.08984375" style="5" customWidth="1"/>
    <col min="4" max="8" width="23.6328125" style="5" customWidth="1"/>
    <col min="9" max="16384" width="8.7265625" style="5"/>
  </cols>
  <sheetData>
    <row r="1" spans="2:8" ht="21.5" customHeight="1" x14ac:dyDescent="0.35"/>
    <row r="2" spans="2:8" x14ac:dyDescent="0.35">
      <c r="B2" s="156" t="s">
        <v>1838</v>
      </c>
    </row>
    <row r="3" spans="2:8" x14ac:dyDescent="0.35">
      <c r="B3" s="7" t="s">
        <v>93</v>
      </c>
    </row>
    <row r="6" spans="2:8" ht="33" customHeight="1" x14ac:dyDescent="0.35">
      <c r="B6" s="142"/>
      <c r="C6" s="143"/>
      <c r="D6" s="1218" t="s">
        <v>86</v>
      </c>
      <c r="E6" s="1221" t="s">
        <v>87</v>
      </c>
      <c r="F6" s="1222"/>
      <c r="G6" s="1222"/>
      <c r="H6" s="1223"/>
    </row>
    <row r="7" spans="2:8" ht="31" x14ac:dyDescent="0.35">
      <c r="B7" s="90"/>
      <c r="C7" s="146"/>
      <c r="D7" s="1219"/>
      <c r="E7" s="147"/>
      <c r="F7" s="144" t="s">
        <v>1581</v>
      </c>
      <c r="G7" s="145" t="s">
        <v>1582</v>
      </c>
      <c r="H7" s="39"/>
    </row>
    <row r="8" spans="2:8" ht="45" customHeight="1" x14ac:dyDescent="0.35">
      <c r="B8" s="90"/>
      <c r="C8" s="146"/>
      <c r="D8" s="1220"/>
      <c r="E8" s="149"/>
      <c r="F8" s="148"/>
      <c r="G8" s="149"/>
      <c r="H8" s="144" t="s">
        <v>1583</v>
      </c>
    </row>
    <row r="9" spans="2:8" x14ac:dyDescent="0.35">
      <c r="B9" s="91"/>
      <c r="C9" s="150"/>
      <c r="D9" s="151" t="s">
        <v>0</v>
      </c>
      <c r="E9" s="152" t="s">
        <v>14</v>
      </c>
      <c r="F9" s="151" t="s">
        <v>15</v>
      </c>
      <c r="G9" s="152" t="s">
        <v>16</v>
      </c>
      <c r="H9" s="151" t="s">
        <v>17</v>
      </c>
    </row>
    <row r="10" spans="2:8" x14ac:dyDescent="0.35">
      <c r="B10" s="122">
        <v>1</v>
      </c>
      <c r="C10" s="126" t="s">
        <v>34</v>
      </c>
      <c r="D10" s="153">
        <v>1212.1075856393873</v>
      </c>
      <c r="E10" s="50">
        <v>1970.5882194695964</v>
      </c>
      <c r="F10" s="50">
        <v>1968.0824397345395</v>
      </c>
      <c r="G10" s="50">
        <v>2.5057797350569251</v>
      </c>
      <c r="H10" s="141" t="s">
        <v>13</v>
      </c>
    </row>
    <row r="11" spans="2:8" x14ac:dyDescent="0.35">
      <c r="B11" s="122">
        <v>2</v>
      </c>
      <c r="C11" s="126" t="s">
        <v>88</v>
      </c>
      <c r="D11" s="153">
        <v>37.225572</v>
      </c>
      <c r="E11" s="141" t="s">
        <v>13</v>
      </c>
      <c r="F11" s="141" t="s">
        <v>13</v>
      </c>
      <c r="G11" s="141" t="s">
        <v>13</v>
      </c>
      <c r="H11" s="248" t="s">
        <v>89</v>
      </c>
    </row>
    <row r="12" spans="2:8" x14ac:dyDescent="0.35">
      <c r="B12" s="122">
        <v>3</v>
      </c>
      <c r="C12" s="126" t="s">
        <v>11</v>
      </c>
      <c r="D12" s="153">
        <v>1249.33315763939</v>
      </c>
      <c r="E12" s="50">
        <v>1970.5882194695964</v>
      </c>
      <c r="F12" s="50">
        <v>1968.0824397345395</v>
      </c>
      <c r="G12" s="50">
        <v>2.5057797350569251</v>
      </c>
      <c r="H12" s="141" t="s">
        <v>13</v>
      </c>
    </row>
    <row r="13" spans="2:8" ht="31" x14ac:dyDescent="0.35">
      <c r="B13" s="122">
        <v>4</v>
      </c>
      <c r="C13" s="154" t="s">
        <v>90</v>
      </c>
      <c r="D13" s="155">
        <v>33.355380725230987</v>
      </c>
      <c r="E13" s="50">
        <v>46.312598366161993</v>
      </c>
      <c r="F13" s="50">
        <v>46.281704786161995</v>
      </c>
      <c r="G13" s="141" t="s">
        <v>13</v>
      </c>
      <c r="H13" s="141" t="s">
        <v>13</v>
      </c>
    </row>
    <row r="14" spans="2:8" x14ac:dyDescent="0.35">
      <c r="B14" s="157" t="s">
        <v>91</v>
      </c>
      <c r="C14" s="154" t="s">
        <v>92</v>
      </c>
      <c r="D14" s="141">
        <v>33.355380725230987</v>
      </c>
      <c r="E14" s="141">
        <v>46.312598366161993</v>
      </c>
      <c r="F14" s="246"/>
      <c r="G14" s="246"/>
      <c r="H14" s="247"/>
    </row>
  </sheetData>
  <mergeCells count="2">
    <mergeCell ref="D6:D8"/>
    <mergeCell ref="E6:H6"/>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84F28-8C9E-487C-819D-44C5B5B326EA}">
  <dimension ref="B1:G8"/>
  <sheetViews>
    <sheetView workbookViewId="0"/>
  </sheetViews>
  <sheetFormatPr defaultColWidth="8.81640625" defaultRowHeight="15.5" x14ac:dyDescent="0.35"/>
  <cols>
    <col min="1" max="1" width="8.81640625" style="637" customWidth="1"/>
    <col min="2" max="2" width="15.36328125" style="637" customWidth="1"/>
    <col min="3" max="3" width="15.6328125" style="637" customWidth="1"/>
    <col min="4" max="4" width="78.36328125" style="637" customWidth="1"/>
    <col min="5" max="5" width="4.6328125" style="637" hidden="1" customWidth="1"/>
    <col min="6" max="6" width="25.453125" style="637" customWidth="1"/>
    <col min="7" max="16384" width="8.81640625" style="637"/>
  </cols>
  <sheetData>
    <row r="1" spans="2:7" ht="21.5" customHeight="1" x14ac:dyDescent="0.35"/>
    <row r="2" spans="2:7" ht="15.5" customHeight="1" x14ac:dyDescent="0.35">
      <c r="B2" s="1224" t="s">
        <v>1406</v>
      </c>
      <c r="C2" s="1224"/>
      <c r="D2" s="1224"/>
    </row>
    <row r="3" spans="2:7" x14ac:dyDescent="0.35">
      <c r="B3" s="675"/>
      <c r="C3" s="675"/>
      <c r="D3" s="662"/>
    </row>
    <row r="4" spans="2:7" x14ac:dyDescent="0.35">
      <c r="B4" s="651" t="s">
        <v>1311</v>
      </c>
      <c r="C4" s="651" t="s">
        <v>978</v>
      </c>
      <c r="D4" s="652" t="s">
        <v>977</v>
      </c>
    </row>
    <row r="5" spans="2:7" ht="62" x14ac:dyDescent="0.35">
      <c r="B5" s="651" t="s">
        <v>1407</v>
      </c>
      <c r="C5" s="648" t="s">
        <v>915</v>
      </c>
      <c r="D5" s="652" t="s">
        <v>1408</v>
      </c>
      <c r="F5" s="676"/>
      <c r="G5" s="677"/>
    </row>
    <row r="6" spans="2:7" ht="93" x14ac:dyDescent="0.35">
      <c r="B6" s="651" t="s">
        <v>1409</v>
      </c>
      <c r="C6" s="648" t="s">
        <v>309</v>
      </c>
      <c r="D6" s="652" t="s">
        <v>1410</v>
      </c>
      <c r="F6" s="676"/>
    </row>
    <row r="7" spans="2:7" ht="46.5" x14ac:dyDescent="0.35">
      <c r="B7" s="651" t="s">
        <v>1411</v>
      </c>
      <c r="C7" s="648" t="s">
        <v>1412</v>
      </c>
      <c r="D7" s="652" t="s">
        <v>1413</v>
      </c>
      <c r="F7" s="676"/>
    </row>
    <row r="8" spans="2:7" ht="139.5" x14ac:dyDescent="0.35">
      <c r="B8" s="687" t="s">
        <v>1414</v>
      </c>
      <c r="C8" s="648" t="s">
        <v>917</v>
      </c>
      <c r="D8" s="652" t="s">
        <v>1415</v>
      </c>
      <c r="F8" s="676"/>
    </row>
  </sheetData>
  <mergeCells count="1">
    <mergeCell ref="B2:D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53FFD-225D-4F31-96D2-4A675EED6DBD}">
  <dimension ref="B1:I37"/>
  <sheetViews>
    <sheetView zoomScaleNormal="100" workbookViewId="0"/>
  </sheetViews>
  <sheetFormatPr defaultRowHeight="15.5" x14ac:dyDescent="0.35"/>
  <cols>
    <col min="1" max="2" width="8.7265625" style="5"/>
    <col min="3" max="3" width="54.7265625" style="5" customWidth="1"/>
    <col min="4" max="8" width="22.54296875" style="5" customWidth="1"/>
    <col min="9" max="9" width="17.90625" style="5" customWidth="1"/>
    <col min="10" max="16384" width="8.7265625" style="5"/>
  </cols>
  <sheetData>
    <row r="1" spans="2:9" ht="22" customHeight="1" x14ac:dyDescent="0.35"/>
    <row r="2" spans="2:9" x14ac:dyDescent="0.35">
      <c r="B2" s="156" t="s">
        <v>1839</v>
      </c>
    </row>
    <row r="3" spans="2:9" x14ac:dyDescent="0.35">
      <c r="B3" s="5" t="s">
        <v>93</v>
      </c>
    </row>
    <row r="4" spans="2:9" ht="26" customHeight="1" x14ac:dyDescent="0.35">
      <c r="B4" s="21"/>
    </row>
    <row r="5" spans="2:9" ht="23" customHeight="1" x14ac:dyDescent="0.35">
      <c r="B5" s="158" t="s">
        <v>108</v>
      </c>
      <c r="C5" s="1225" t="s">
        <v>109</v>
      </c>
      <c r="D5" s="1228" t="s">
        <v>176</v>
      </c>
      <c r="E5" s="1228"/>
      <c r="F5" s="1228" t="s">
        <v>177</v>
      </c>
      <c r="G5" s="1228"/>
      <c r="H5" s="1229" t="s">
        <v>178</v>
      </c>
      <c r="I5" s="1229"/>
    </row>
    <row r="6" spans="2:9" ht="49" customHeight="1" x14ac:dyDescent="0.35">
      <c r="B6" s="159" t="s">
        <v>108</v>
      </c>
      <c r="C6" s="1226"/>
      <c r="D6" s="161" t="s">
        <v>179</v>
      </c>
      <c r="E6" s="161" t="s">
        <v>75</v>
      </c>
      <c r="F6" s="161" t="s">
        <v>179</v>
      </c>
      <c r="G6" s="161" t="s">
        <v>75</v>
      </c>
      <c r="H6" s="163" t="s">
        <v>180</v>
      </c>
      <c r="I6" s="162" t="s">
        <v>181</v>
      </c>
    </row>
    <row r="7" spans="2:9" x14ac:dyDescent="0.35">
      <c r="B7" s="160" t="s">
        <v>108</v>
      </c>
      <c r="C7" s="1227"/>
      <c r="D7" s="164" t="s">
        <v>0</v>
      </c>
      <c r="E7" s="165" t="s">
        <v>14</v>
      </c>
      <c r="F7" s="165" t="s">
        <v>15</v>
      </c>
      <c r="G7" s="165" t="s">
        <v>16</v>
      </c>
      <c r="H7" s="165" t="s">
        <v>17</v>
      </c>
      <c r="I7" s="165" t="s">
        <v>18</v>
      </c>
    </row>
    <row r="8" spans="2:9" x14ac:dyDescent="0.35">
      <c r="B8" s="166">
        <v>1</v>
      </c>
      <c r="C8" s="167" t="s">
        <v>127</v>
      </c>
      <c r="D8" s="168">
        <v>479.16201615483567</v>
      </c>
      <c r="E8" s="168">
        <v>0</v>
      </c>
      <c r="F8" s="168">
        <v>482.62816867483565</v>
      </c>
      <c r="G8" s="168">
        <v>0</v>
      </c>
      <c r="H8" s="168">
        <v>3.2885963993835619</v>
      </c>
      <c r="I8" s="169">
        <v>6.8139338166131993E-3</v>
      </c>
    </row>
    <row r="9" spans="2:9" x14ac:dyDescent="0.35">
      <c r="B9" s="170">
        <v>2</v>
      </c>
      <c r="C9" s="170" t="s">
        <v>128</v>
      </c>
      <c r="D9" s="168">
        <v>0</v>
      </c>
      <c r="E9" s="168">
        <v>0</v>
      </c>
      <c r="F9" s="168">
        <v>0</v>
      </c>
      <c r="G9" s="168">
        <v>0</v>
      </c>
      <c r="H9" s="168">
        <v>0</v>
      </c>
      <c r="I9" s="169">
        <v>0</v>
      </c>
    </row>
    <row r="10" spans="2:9" x14ac:dyDescent="0.35">
      <c r="B10" s="126" t="s">
        <v>129</v>
      </c>
      <c r="C10" s="95" t="s">
        <v>182</v>
      </c>
      <c r="D10" s="171" t="s">
        <v>13</v>
      </c>
      <c r="E10" s="171" t="s">
        <v>13</v>
      </c>
      <c r="F10" s="171" t="s">
        <v>13</v>
      </c>
      <c r="G10" s="171" t="s">
        <v>13</v>
      </c>
      <c r="H10" s="171" t="s">
        <v>13</v>
      </c>
      <c r="I10" s="169">
        <v>0</v>
      </c>
    </row>
    <row r="11" spans="2:9" x14ac:dyDescent="0.35">
      <c r="B11" s="126" t="s">
        <v>131</v>
      </c>
      <c r="C11" s="95" t="s">
        <v>183</v>
      </c>
      <c r="D11" s="171" t="s">
        <v>13</v>
      </c>
      <c r="E11" s="171" t="s">
        <v>13</v>
      </c>
      <c r="F11" s="171" t="s">
        <v>13</v>
      </c>
      <c r="G11" s="171" t="s">
        <v>13</v>
      </c>
      <c r="H11" s="171" t="s">
        <v>13</v>
      </c>
      <c r="I11" s="169">
        <v>0</v>
      </c>
    </row>
    <row r="12" spans="2:9" x14ac:dyDescent="0.35">
      <c r="B12" s="170">
        <v>3</v>
      </c>
      <c r="C12" s="172" t="s">
        <v>133</v>
      </c>
      <c r="D12" s="168">
        <v>4.043514236473686</v>
      </c>
      <c r="E12" s="168">
        <v>0</v>
      </c>
      <c r="F12" s="168">
        <v>4.043514236473686</v>
      </c>
      <c r="G12" s="168">
        <v>0</v>
      </c>
      <c r="H12" s="168">
        <v>0</v>
      </c>
      <c r="I12" s="169">
        <v>0</v>
      </c>
    </row>
    <row r="13" spans="2:9" x14ac:dyDescent="0.35">
      <c r="B13" s="126" t="s">
        <v>134</v>
      </c>
      <c r="C13" s="95" t="s">
        <v>135</v>
      </c>
      <c r="D13" s="171" t="s">
        <v>13</v>
      </c>
      <c r="E13" s="171" t="s">
        <v>13</v>
      </c>
      <c r="F13" s="171" t="s">
        <v>13</v>
      </c>
      <c r="G13" s="171" t="s">
        <v>13</v>
      </c>
      <c r="H13" s="171" t="s">
        <v>13</v>
      </c>
      <c r="I13" s="169">
        <v>0</v>
      </c>
    </row>
    <row r="14" spans="2:9" x14ac:dyDescent="0.35">
      <c r="B14" s="170">
        <v>4</v>
      </c>
      <c r="C14" s="172" t="s">
        <v>136</v>
      </c>
      <c r="D14" s="168">
        <v>35.135648137238363</v>
      </c>
      <c r="E14" s="168">
        <v>0</v>
      </c>
      <c r="F14" s="168">
        <v>35.135648137238363</v>
      </c>
      <c r="G14" s="168">
        <v>0</v>
      </c>
      <c r="H14" s="168">
        <v>11.757891588619179</v>
      </c>
      <c r="I14" s="169">
        <v>0.33464279761378957</v>
      </c>
    </row>
    <row r="15" spans="2:9" x14ac:dyDescent="0.35">
      <c r="B15" s="170">
        <v>5</v>
      </c>
      <c r="C15" s="172" t="s">
        <v>137</v>
      </c>
      <c r="D15" s="168">
        <v>0</v>
      </c>
      <c r="E15" s="168">
        <v>0</v>
      </c>
      <c r="F15" s="168">
        <v>2.0000000000000001E-4</v>
      </c>
      <c r="G15" s="168">
        <v>0</v>
      </c>
      <c r="H15" s="168">
        <v>0</v>
      </c>
      <c r="I15" s="169">
        <v>0</v>
      </c>
    </row>
    <row r="16" spans="2:9" x14ac:dyDescent="0.35">
      <c r="B16" s="170">
        <v>6</v>
      </c>
      <c r="C16" s="172" t="s">
        <v>138</v>
      </c>
      <c r="D16" s="168">
        <v>52.702831140992551</v>
      </c>
      <c r="E16" s="168">
        <v>20.652787030000002</v>
      </c>
      <c r="F16" s="168">
        <v>52.702831140992551</v>
      </c>
      <c r="G16" s="168">
        <v>0</v>
      </c>
      <c r="H16" s="168">
        <v>49.217419755268089</v>
      </c>
      <c r="I16" s="169">
        <v>0.71845664251839325</v>
      </c>
    </row>
    <row r="17" spans="2:9" x14ac:dyDescent="0.35">
      <c r="B17" s="126">
        <v>6.1</v>
      </c>
      <c r="C17" s="95" t="s">
        <v>184</v>
      </c>
      <c r="D17" s="129">
        <v>0</v>
      </c>
      <c r="E17" s="129">
        <v>0</v>
      </c>
      <c r="F17" s="129">
        <v>0</v>
      </c>
      <c r="G17" s="129">
        <v>0</v>
      </c>
      <c r="H17" s="129">
        <v>0</v>
      </c>
      <c r="I17" s="173" t="s">
        <v>13</v>
      </c>
    </row>
    <row r="18" spans="2:9" x14ac:dyDescent="0.35">
      <c r="B18" s="170">
        <v>7</v>
      </c>
      <c r="C18" s="172" t="s">
        <v>140</v>
      </c>
      <c r="D18" s="168">
        <v>42.252937277489998</v>
      </c>
      <c r="E18" s="168">
        <v>0</v>
      </c>
      <c r="F18" s="168">
        <v>42.252937277489998</v>
      </c>
      <c r="G18" s="168">
        <v>0</v>
      </c>
      <c r="H18" s="168">
        <v>42.252937277489998</v>
      </c>
      <c r="I18" s="169">
        <v>1</v>
      </c>
    </row>
    <row r="19" spans="2:9" x14ac:dyDescent="0.35">
      <c r="B19" s="126" t="s">
        <v>141</v>
      </c>
      <c r="C19" s="95" t="s">
        <v>185</v>
      </c>
      <c r="D19" s="171" t="s">
        <v>13</v>
      </c>
      <c r="E19" s="171" t="s">
        <v>13</v>
      </c>
      <c r="F19" s="171" t="s">
        <v>13</v>
      </c>
      <c r="G19" s="171" t="s">
        <v>13</v>
      </c>
      <c r="H19" s="171" t="s">
        <v>13</v>
      </c>
      <c r="I19" s="173" t="s">
        <v>13</v>
      </c>
    </row>
    <row r="20" spans="2:9" x14ac:dyDescent="0.35">
      <c r="B20" s="126" t="s">
        <v>143</v>
      </c>
      <c r="C20" s="95" t="s">
        <v>186</v>
      </c>
      <c r="D20" s="129">
        <v>42.252937277489998</v>
      </c>
      <c r="E20" s="129">
        <v>0</v>
      </c>
      <c r="F20" s="129">
        <v>42.252937277489998</v>
      </c>
      <c r="G20" s="129">
        <v>0</v>
      </c>
      <c r="H20" s="129">
        <v>42.252937277489998</v>
      </c>
      <c r="I20" s="169">
        <v>1</v>
      </c>
    </row>
    <row r="21" spans="2:9" x14ac:dyDescent="0.35">
      <c r="B21" s="170">
        <v>8</v>
      </c>
      <c r="C21" s="172" t="s">
        <v>187</v>
      </c>
      <c r="D21" s="168">
        <v>820.20769649265969</v>
      </c>
      <c r="E21" s="168">
        <v>27.929957499999979</v>
      </c>
      <c r="F21" s="168">
        <v>820.20769649265969</v>
      </c>
      <c r="G21" s="168">
        <v>0.39444307200000728</v>
      </c>
      <c r="H21" s="168">
        <v>603.90331871207411</v>
      </c>
      <c r="I21" s="169">
        <v>0.96706907496852901</v>
      </c>
    </row>
    <row r="22" spans="2:9" ht="31" x14ac:dyDescent="0.35">
      <c r="B22" s="170">
        <v>9</v>
      </c>
      <c r="C22" s="172" t="s">
        <v>188</v>
      </c>
      <c r="D22" s="168">
        <v>1748.93381540993</v>
      </c>
      <c r="E22" s="168">
        <v>234.39255470000001</v>
      </c>
      <c r="F22" s="168">
        <v>1745.4930423599301</v>
      </c>
      <c r="G22" s="168">
        <v>12.860250820000006</v>
      </c>
      <c r="H22" s="168">
        <v>1025.7418556850876</v>
      </c>
      <c r="I22" s="169">
        <v>0.58335367509112102</v>
      </c>
    </row>
    <row r="23" spans="2:9" ht="31" x14ac:dyDescent="0.35">
      <c r="B23" s="126">
        <v>9.1</v>
      </c>
      <c r="C23" s="95" t="s">
        <v>148</v>
      </c>
      <c r="D23" s="129">
        <v>836.82801035050318</v>
      </c>
      <c r="E23" s="129">
        <v>9.3748458899999996</v>
      </c>
      <c r="F23" s="129">
        <v>833.40967570050316</v>
      </c>
      <c r="G23" s="129">
        <v>2.0241155999999785E-2</v>
      </c>
      <c r="H23" s="129">
        <v>259.8752891352903</v>
      </c>
      <c r="I23" s="169">
        <v>0.31181420762465223</v>
      </c>
    </row>
    <row r="24" spans="2:9" ht="31" x14ac:dyDescent="0.35">
      <c r="B24" s="126">
        <v>9.1999999999999993</v>
      </c>
      <c r="C24" s="95" t="s">
        <v>189</v>
      </c>
      <c r="D24" s="129">
        <v>127.10766234792997</v>
      </c>
      <c r="E24" s="129">
        <v>37.557065620000003</v>
      </c>
      <c r="F24" s="129">
        <v>127.08522394792996</v>
      </c>
      <c r="G24" s="129">
        <v>6.5435999999850992E-5</v>
      </c>
      <c r="H24" s="129">
        <v>62.303396362452908</v>
      </c>
      <c r="I24" s="169">
        <v>0.49024868782595088</v>
      </c>
    </row>
    <row r="25" spans="2:9" ht="31" x14ac:dyDescent="0.35">
      <c r="B25" s="126">
        <v>9.3000000000000007</v>
      </c>
      <c r="C25" s="95" t="s">
        <v>190</v>
      </c>
      <c r="D25" s="129">
        <v>13.264113206479998</v>
      </c>
      <c r="E25" s="129">
        <v>2.4037380000000002</v>
      </c>
      <c r="F25" s="129">
        <v>13.264113206479998</v>
      </c>
      <c r="G25" s="129">
        <v>1.3183999999962747E-5</v>
      </c>
      <c r="H25" s="129">
        <v>9.3573494800088586</v>
      </c>
      <c r="I25" s="169">
        <v>0.70546293095675472</v>
      </c>
    </row>
    <row r="26" spans="2:9" ht="31" x14ac:dyDescent="0.35">
      <c r="B26" s="126">
        <v>9.4</v>
      </c>
      <c r="C26" s="95" t="s">
        <v>163</v>
      </c>
      <c r="D26" s="129">
        <v>697.26887592326693</v>
      </c>
      <c r="E26" s="129">
        <v>112.33157723000001</v>
      </c>
      <c r="F26" s="129">
        <v>697.26887592326693</v>
      </c>
      <c r="G26" s="129">
        <v>12.839931044000007</v>
      </c>
      <c r="H26" s="129">
        <v>582.50809033471046</v>
      </c>
      <c r="I26" s="169">
        <v>0.82030821842991408</v>
      </c>
    </row>
    <row r="27" spans="2:9" x14ac:dyDescent="0.35">
      <c r="B27" s="126">
        <v>9.5</v>
      </c>
      <c r="C27" s="95" t="s">
        <v>164</v>
      </c>
      <c r="D27" s="129">
        <v>74.465153581750016</v>
      </c>
      <c r="E27" s="129">
        <v>72.725327960000001</v>
      </c>
      <c r="F27" s="129">
        <v>74.465153581750016</v>
      </c>
      <c r="G27" s="129">
        <v>0</v>
      </c>
      <c r="H27" s="129">
        <v>111.697730372625</v>
      </c>
      <c r="I27" s="169">
        <v>1.4999999999999998</v>
      </c>
    </row>
    <row r="28" spans="2:9" x14ac:dyDescent="0.35">
      <c r="B28" s="170">
        <v>10</v>
      </c>
      <c r="C28" s="172" t="s">
        <v>165</v>
      </c>
      <c r="D28" s="174">
        <v>77.828895102687611</v>
      </c>
      <c r="E28" s="174">
        <v>6.8365329999999988E-2</v>
      </c>
      <c r="F28" s="174">
        <v>77.803515632687606</v>
      </c>
      <c r="G28" s="174">
        <v>0</v>
      </c>
      <c r="H28" s="168">
        <v>99.612536520430709</v>
      </c>
      <c r="I28" s="169">
        <v>1.2803089386179418</v>
      </c>
    </row>
    <row r="29" spans="2:9" ht="31" x14ac:dyDescent="0.35">
      <c r="B29" s="126" t="s">
        <v>166</v>
      </c>
      <c r="C29" s="95" t="s">
        <v>167</v>
      </c>
      <c r="D29" s="129">
        <v>2.4627490000000002E-2</v>
      </c>
      <c r="E29" s="129">
        <v>0</v>
      </c>
      <c r="F29" s="129">
        <v>2.4627490000000002E-2</v>
      </c>
      <c r="G29" s="129">
        <v>0</v>
      </c>
      <c r="H29" s="129">
        <v>4.9254980000000004E-3</v>
      </c>
      <c r="I29" s="169">
        <v>0.2</v>
      </c>
    </row>
    <row r="30" spans="2:9" x14ac:dyDescent="0.35">
      <c r="B30" s="126" t="s">
        <v>168</v>
      </c>
      <c r="C30" s="95" t="s">
        <v>191</v>
      </c>
      <c r="D30" s="129">
        <v>0</v>
      </c>
      <c r="E30" s="129">
        <v>0</v>
      </c>
      <c r="F30" s="129">
        <v>0</v>
      </c>
      <c r="G30" s="129">
        <v>0</v>
      </c>
      <c r="H30" s="129">
        <v>0</v>
      </c>
      <c r="I30" s="819" t="s">
        <v>13</v>
      </c>
    </row>
    <row r="31" spans="2:9" x14ac:dyDescent="0.35">
      <c r="B31" s="126" t="s">
        <v>170</v>
      </c>
      <c r="C31" s="95" t="s">
        <v>171</v>
      </c>
      <c r="D31" s="129">
        <v>30.093304637438482</v>
      </c>
      <c r="E31" s="129">
        <v>0</v>
      </c>
      <c r="F31" s="129">
        <v>30.093304637438482</v>
      </c>
      <c r="G31" s="129">
        <v>0</v>
      </c>
      <c r="H31" s="129">
        <v>30.093304637438482</v>
      </c>
      <c r="I31" s="169">
        <v>1</v>
      </c>
    </row>
    <row r="32" spans="2:9" x14ac:dyDescent="0.35">
      <c r="B32" s="126">
        <v>11</v>
      </c>
      <c r="C32" s="178" t="s">
        <v>192</v>
      </c>
      <c r="D32" s="179" t="s">
        <v>108</v>
      </c>
      <c r="E32" s="179" t="s">
        <v>108</v>
      </c>
      <c r="F32" s="179" t="s">
        <v>108</v>
      </c>
      <c r="G32" s="179" t="s">
        <v>108</v>
      </c>
      <c r="H32" s="180"/>
      <c r="I32" s="181"/>
    </row>
    <row r="33" spans="2:9" x14ac:dyDescent="0.35">
      <c r="B33" s="170">
        <v>12</v>
      </c>
      <c r="C33" s="161" t="s">
        <v>174</v>
      </c>
      <c r="D33" s="176">
        <v>3290.3852860797501</v>
      </c>
      <c r="E33" s="177">
        <v>283.04366456000002</v>
      </c>
      <c r="F33" s="168">
        <v>3290.3852860797451</v>
      </c>
      <c r="G33" s="168">
        <v>13.254693892000017</v>
      </c>
      <c r="H33" s="168">
        <v>1865.872786073792</v>
      </c>
      <c r="I33" s="169"/>
    </row>
    <row r="35" spans="2:9" x14ac:dyDescent="0.35">
      <c r="D35" s="53"/>
      <c r="E35" s="53"/>
      <c r="F35" s="53"/>
      <c r="G35" s="53"/>
      <c r="H35" s="53"/>
    </row>
    <row r="37" spans="2:9" x14ac:dyDescent="0.35">
      <c r="D37" s="53"/>
    </row>
  </sheetData>
  <mergeCells count="4">
    <mergeCell ref="C5:C7"/>
    <mergeCell ref="D5:E5"/>
    <mergeCell ref="F5:G5"/>
    <mergeCell ref="H5:I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8F08B-FC2B-4B50-982D-5A288CE7A50A}">
  <dimension ref="B1:O58"/>
  <sheetViews>
    <sheetView workbookViewId="0"/>
  </sheetViews>
  <sheetFormatPr defaultRowHeight="15.5" x14ac:dyDescent="0.35"/>
  <cols>
    <col min="1" max="2" width="8.7265625" style="5"/>
    <col min="3" max="3" width="63" style="5" customWidth="1"/>
    <col min="4" max="8" width="24" style="5" customWidth="1"/>
    <col min="9" max="16384" width="8.7265625" style="5"/>
  </cols>
  <sheetData>
    <row r="1" spans="2:8" ht="21.5" customHeight="1" x14ac:dyDescent="0.35"/>
    <row r="2" spans="2:8" x14ac:dyDescent="0.35">
      <c r="B2" s="223" t="s">
        <v>1584</v>
      </c>
    </row>
    <row r="3" spans="2:8" x14ac:dyDescent="0.35">
      <c r="B3" s="7" t="s">
        <v>93</v>
      </c>
    </row>
    <row r="5" spans="2:8" x14ac:dyDescent="0.35">
      <c r="B5" s="219"/>
      <c r="C5" s="220"/>
      <c r="D5" s="38" t="s">
        <v>0</v>
      </c>
      <c r="E5" s="38" t="s">
        <v>14</v>
      </c>
      <c r="F5" s="38" t="s">
        <v>15</v>
      </c>
      <c r="G5" s="38" t="s">
        <v>16</v>
      </c>
      <c r="H5" s="38" t="s">
        <v>17</v>
      </c>
    </row>
    <row r="6" spans="2:8" x14ac:dyDescent="0.35">
      <c r="B6" s="221"/>
      <c r="C6" s="222"/>
      <c r="D6" s="224">
        <v>46022</v>
      </c>
      <c r="E6" s="225">
        <v>45930</v>
      </c>
      <c r="F6" s="226">
        <v>45838</v>
      </c>
      <c r="G6" s="225">
        <v>45747</v>
      </c>
      <c r="H6" s="227">
        <v>45657</v>
      </c>
    </row>
    <row r="7" spans="2:8" x14ac:dyDescent="0.35">
      <c r="B7" s="243"/>
      <c r="C7" s="1052" t="s">
        <v>196</v>
      </c>
      <c r="D7" s="1053"/>
      <c r="E7" s="1053"/>
      <c r="F7" s="1053"/>
      <c r="G7" s="1053"/>
      <c r="H7" s="1054"/>
    </row>
    <row r="8" spans="2:8" x14ac:dyDescent="0.35">
      <c r="B8" s="122">
        <v>1</v>
      </c>
      <c r="C8" s="126" t="s">
        <v>197</v>
      </c>
      <c r="D8" s="50">
        <v>273.92820356388688</v>
      </c>
      <c r="E8" s="50">
        <v>266.27100000000002</v>
      </c>
      <c r="F8" s="50">
        <v>256.7</v>
      </c>
      <c r="G8" s="50">
        <v>248.4</v>
      </c>
      <c r="H8" s="50">
        <v>241.2</v>
      </c>
    </row>
    <row r="9" spans="2:8" x14ac:dyDescent="0.35">
      <c r="B9" s="122">
        <v>2</v>
      </c>
      <c r="C9" s="126" t="s">
        <v>198</v>
      </c>
      <c r="D9" s="50">
        <v>307.63255356388686</v>
      </c>
      <c r="E9" s="50">
        <v>299.97800000000001</v>
      </c>
      <c r="F9" s="50">
        <v>287.89999999999998</v>
      </c>
      <c r="G9" s="50">
        <v>277.10000000000002</v>
      </c>
      <c r="H9" s="50">
        <v>265.89999999999998</v>
      </c>
    </row>
    <row r="10" spans="2:8" x14ac:dyDescent="0.35">
      <c r="B10" s="122">
        <v>3</v>
      </c>
      <c r="C10" s="126" t="s">
        <v>199</v>
      </c>
      <c r="D10" s="50">
        <v>380.67191002388688</v>
      </c>
      <c r="E10" s="50">
        <v>373.24700000000001</v>
      </c>
      <c r="F10" s="50">
        <v>360.9</v>
      </c>
      <c r="G10" s="50">
        <v>344.4</v>
      </c>
      <c r="H10" s="50">
        <v>332.9</v>
      </c>
    </row>
    <row r="11" spans="2:8" x14ac:dyDescent="0.35">
      <c r="B11" s="244"/>
      <c r="C11" s="1049" t="s">
        <v>200</v>
      </c>
      <c r="D11" s="1050"/>
      <c r="E11" s="1050"/>
      <c r="F11" s="1050"/>
      <c r="G11" s="1050"/>
      <c r="H11" s="1051"/>
    </row>
    <row r="12" spans="2:8" x14ac:dyDescent="0.35">
      <c r="B12" s="122">
        <v>4</v>
      </c>
      <c r="C12" s="126" t="s">
        <v>193</v>
      </c>
      <c r="D12" s="50">
        <v>2017.8580772212968</v>
      </c>
      <c r="E12" s="50">
        <v>1927.5940000000001</v>
      </c>
      <c r="F12" s="50">
        <v>1764.6</v>
      </c>
      <c r="G12" s="50">
        <v>1740.05</v>
      </c>
      <c r="H12" s="50">
        <v>1831.9</v>
      </c>
    </row>
    <row r="13" spans="2:8" x14ac:dyDescent="0.35">
      <c r="B13" s="122" t="s">
        <v>201</v>
      </c>
      <c r="C13" s="229" t="s">
        <v>202</v>
      </c>
      <c r="D13" s="50">
        <v>2017.8580772212968</v>
      </c>
      <c r="E13" s="50">
        <v>1927.5940000000001</v>
      </c>
      <c r="F13" s="50">
        <v>1764.6</v>
      </c>
      <c r="G13" s="50" t="s">
        <v>13</v>
      </c>
      <c r="H13" s="50" t="s">
        <v>13</v>
      </c>
    </row>
    <row r="14" spans="2:8" x14ac:dyDescent="0.35">
      <c r="B14" s="244"/>
      <c r="C14" s="1049" t="s">
        <v>1585</v>
      </c>
      <c r="D14" s="1050"/>
      <c r="E14" s="1050"/>
      <c r="F14" s="1050"/>
      <c r="G14" s="1050"/>
      <c r="H14" s="1051"/>
    </row>
    <row r="15" spans="2:8" x14ac:dyDescent="0.35">
      <c r="B15" s="122">
        <v>5</v>
      </c>
      <c r="C15" s="230" t="s">
        <v>1586</v>
      </c>
      <c r="D15" s="231">
        <v>0.13575196722511887</v>
      </c>
      <c r="E15" s="232">
        <v>0.1381</v>
      </c>
      <c r="F15" s="232">
        <v>0.14549999999999999</v>
      </c>
      <c r="G15" s="232">
        <v>0.14280000000000001</v>
      </c>
      <c r="H15" s="232">
        <v>0.13170000000000001</v>
      </c>
    </row>
    <row r="16" spans="2:8" x14ac:dyDescent="0.35">
      <c r="B16" s="122" t="s">
        <v>203</v>
      </c>
      <c r="C16" s="230" t="s">
        <v>192</v>
      </c>
      <c r="D16" s="122"/>
      <c r="E16" s="122"/>
      <c r="F16" s="122"/>
      <c r="G16" s="122"/>
      <c r="H16" s="122"/>
    </row>
    <row r="17" spans="2:8" x14ac:dyDescent="0.35">
      <c r="B17" s="122" t="s">
        <v>204</v>
      </c>
      <c r="C17" s="230" t="s">
        <v>205</v>
      </c>
      <c r="D17" s="231">
        <v>0.13575196722511887</v>
      </c>
      <c r="E17" s="233">
        <v>0.1381</v>
      </c>
      <c r="F17" s="233">
        <v>0.14549999999999999</v>
      </c>
      <c r="G17" s="233">
        <v>0.14280000000000001</v>
      </c>
      <c r="H17" s="233" t="s">
        <v>13</v>
      </c>
    </row>
    <row r="18" spans="2:8" x14ac:dyDescent="0.35">
      <c r="B18" s="122">
        <v>6</v>
      </c>
      <c r="C18" s="230" t="s">
        <v>206</v>
      </c>
      <c r="D18" s="231">
        <v>0.15245500019878211</v>
      </c>
      <c r="E18" s="233">
        <v>0.15559999999999999</v>
      </c>
      <c r="F18" s="233">
        <v>0.16309999999999999</v>
      </c>
      <c r="G18" s="233">
        <v>0.1593</v>
      </c>
      <c r="H18" s="233">
        <v>0.1452</v>
      </c>
    </row>
    <row r="19" spans="2:8" x14ac:dyDescent="0.35">
      <c r="B19" s="122" t="s">
        <v>207</v>
      </c>
      <c r="C19" s="230" t="s">
        <v>192</v>
      </c>
      <c r="D19" s="122"/>
      <c r="E19" s="122"/>
      <c r="F19" s="122"/>
      <c r="G19" s="122"/>
      <c r="H19" s="122"/>
    </row>
    <row r="20" spans="2:8" x14ac:dyDescent="0.35">
      <c r="B20" s="122" t="s">
        <v>208</v>
      </c>
      <c r="C20" s="234" t="s">
        <v>209</v>
      </c>
      <c r="D20" s="231">
        <v>0.15245500019878211</v>
      </c>
      <c r="E20" s="233">
        <v>0.15559999999999999</v>
      </c>
      <c r="F20" s="233">
        <v>0.16309999999999999</v>
      </c>
      <c r="G20" s="233">
        <v>0.1593</v>
      </c>
      <c r="H20" s="233" t="s">
        <v>13</v>
      </c>
    </row>
    <row r="21" spans="2:8" x14ac:dyDescent="0.35">
      <c r="B21" s="235">
        <v>7</v>
      </c>
      <c r="C21" s="236" t="s">
        <v>210</v>
      </c>
      <c r="D21" s="231">
        <v>0.18865147867489934</v>
      </c>
      <c r="E21" s="233">
        <v>0.19359999999999999</v>
      </c>
      <c r="F21" s="233">
        <v>0.20449999999999999</v>
      </c>
      <c r="G21" s="233">
        <v>0.19789999999999999</v>
      </c>
      <c r="H21" s="233">
        <v>0.1817</v>
      </c>
    </row>
    <row r="22" spans="2:8" x14ac:dyDescent="0.35">
      <c r="B22" s="122" t="s">
        <v>211</v>
      </c>
      <c r="C22" s="230" t="s">
        <v>192</v>
      </c>
      <c r="D22" s="122"/>
      <c r="E22" s="122"/>
      <c r="F22" s="122"/>
      <c r="G22" s="122"/>
      <c r="H22" s="122"/>
    </row>
    <row r="23" spans="2:8" x14ac:dyDescent="0.35">
      <c r="B23" s="122" t="s">
        <v>212</v>
      </c>
      <c r="C23" s="230" t="s">
        <v>213</v>
      </c>
      <c r="D23" s="237">
        <v>0.18865147867489934</v>
      </c>
      <c r="E23" s="233">
        <v>0.19359999999999999</v>
      </c>
      <c r="F23" s="233">
        <v>0.20449999999999999</v>
      </c>
      <c r="G23" s="233">
        <v>0.19789999999999999</v>
      </c>
      <c r="H23" s="233" t="s">
        <v>13</v>
      </c>
    </row>
    <row r="24" spans="2:8" x14ac:dyDescent="0.35">
      <c r="B24" s="245"/>
      <c r="C24" s="1055" t="s">
        <v>214</v>
      </c>
      <c r="D24" s="1056"/>
      <c r="E24" s="1056"/>
      <c r="F24" s="1056"/>
      <c r="G24" s="1056"/>
      <c r="H24" s="1057"/>
    </row>
    <row r="25" spans="2:8" ht="31" x14ac:dyDescent="0.35">
      <c r="B25" s="122" t="s">
        <v>215</v>
      </c>
      <c r="C25" s="95" t="s">
        <v>216</v>
      </c>
      <c r="D25" s="231">
        <v>3.2000000000000001E-2</v>
      </c>
      <c r="E25" s="232">
        <v>3.2000000000000001E-2</v>
      </c>
      <c r="F25" s="232">
        <v>3.2000000000000001E-2</v>
      </c>
      <c r="G25" s="232">
        <v>3.2000000000000001E-2</v>
      </c>
      <c r="H25" s="232">
        <v>3.2000000000000001E-2</v>
      </c>
    </row>
    <row r="26" spans="2:8" ht="20.5" customHeight="1" x14ac:dyDescent="0.35">
      <c r="B26" s="122" t="s">
        <v>217</v>
      </c>
      <c r="C26" s="95" t="s">
        <v>218</v>
      </c>
      <c r="D26" s="153">
        <v>180.00000000000003</v>
      </c>
      <c r="E26" s="50">
        <v>180</v>
      </c>
      <c r="F26" s="50">
        <v>180</v>
      </c>
      <c r="G26" s="50">
        <v>180</v>
      </c>
      <c r="H26" s="50">
        <v>180</v>
      </c>
    </row>
    <row r="27" spans="2:8" ht="20.5" customHeight="1" x14ac:dyDescent="0.35">
      <c r="B27" s="122" t="s">
        <v>219</v>
      </c>
      <c r="C27" s="95" t="s">
        <v>220</v>
      </c>
      <c r="D27" s="153">
        <v>240.00000000000009</v>
      </c>
      <c r="E27" s="50">
        <v>240</v>
      </c>
      <c r="F27" s="50">
        <v>240</v>
      </c>
      <c r="G27" s="50">
        <v>240</v>
      </c>
      <c r="H27" s="50">
        <v>240</v>
      </c>
    </row>
    <row r="28" spans="2:8" x14ac:dyDescent="0.35">
      <c r="B28" s="122" t="s">
        <v>221</v>
      </c>
      <c r="C28" s="95" t="s">
        <v>222</v>
      </c>
      <c r="D28" s="231">
        <v>0.112</v>
      </c>
      <c r="E28" s="232">
        <v>0.112</v>
      </c>
      <c r="F28" s="232">
        <v>0.112</v>
      </c>
      <c r="G28" s="232">
        <v>0.112</v>
      </c>
      <c r="H28" s="232">
        <v>0.112</v>
      </c>
    </row>
    <row r="29" spans="2:8" x14ac:dyDescent="0.35">
      <c r="B29" s="244"/>
      <c r="C29" s="1043" t="s">
        <v>223</v>
      </c>
      <c r="D29" s="1044"/>
      <c r="E29" s="1044"/>
      <c r="F29" s="1044"/>
      <c r="G29" s="1044"/>
      <c r="H29" s="1045"/>
    </row>
    <row r="30" spans="2:8" x14ac:dyDescent="0.35">
      <c r="B30" s="122">
        <v>8</v>
      </c>
      <c r="C30" s="126" t="s">
        <v>224</v>
      </c>
      <c r="D30" s="232">
        <v>2.4999999999999998E-2</v>
      </c>
      <c r="E30" s="232">
        <v>2.5000000000000001E-2</v>
      </c>
      <c r="F30" s="232">
        <v>2.5000000000000001E-2</v>
      </c>
      <c r="G30" s="232">
        <v>2.5000000000000001E-2</v>
      </c>
      <c r="H30" s="232">
        <v>2.5000000000000001E-2</v>
      </c>
    </row>
    <row r="31" spans="2:8" ht="31" x14ac:dyDescent="0.35">
      <c r="B31" s="122" t="s">
        <v>225</v>
      </c>
      <c r="C31" s="126" t="s">
        <v>226</v>
      </c>
      <c r="D31" s="232">
        <v>0</v>
      </c>
      <c r="E31" s="232">
        <v>0</v>
      </c>
      <c r="F31" s="232">
        <v>0</v>
      </c>
      <c r="G31" s="232">
        <v>0</v>
      </c>
      <c r="H31" s="232">
        <v>0</v>
      </c>
    </row>
    <row r="32" spans="2:8" x14ac:dyDescent="0.35">
      <c r="B32" s="122">
        <v>9</v>
      </c>
      <c r="C32" s="126" t="s">
        <v>227</v>
      </c>
      <c r="D32" s="232">
        <v>1.1387722107815433E-2</v>
      </c>
      <c r="E32" s="232">
        <v>1.14E-2</v>
      </c>
      <c r="F32" s="232">
        <v>1.15E-2</v>
      </c>
      <c r="G32" s="232">
        <v>1.0800000000000001E-2</v>
      </c>
      <c r="H32" s="232">
        <v>1.09E-2</v>
      </c>
    </row>
    <row r="33" spans="2:15" x14ac:dyDescent="0.35">
      <c r="B33" s="122" t="s">
        <v>228</v>
      </c>
      <c r="C33" s="126" t="s">
        <v>229</v>
      </c>
      <c r="D33" s="232">
        <v>2.8557600475724782E-3</v>
      </c>
      <c r="E33" s="232">
        <v>2.8E-3</v>
      </c>
      <c r="F33" s="232">
        <v>2.8999999999999998E-3</v>
      </c>
      <c r="G33" s="232">
        <v>2.7000000000000001E-3</v>
      </c>
      <c r="H33" s="232">
        <v>8.0000000000000004E-4</v>
      </c>
    </row>
    <row r="34" spans="2:15" x14ac:dyDescent="0.35">
      <c r="B34" s="122">
        <v>10</v>
      </c>
      <c r="C34" s="126" t="s">
        <v>230</v>
      </c>
      <c r="D34" s="232">
        <v>0</v>
      </c>
      <c r="E34" s="232">
        <v>0</v>
      </c>
      <c r="F34" s="232">
        <v>0</v>
      </c>
      <c r="G34" s="232">
        <v>0</v>
      </c>
      <c r="H34" s="232">
        <v>0</v>
      </c>
    </row>
    <row r="35" spans="2:15" x14ac:dyDescent="0.35">
      <c r="B35" s="122" t="s">
        <v>166</v>
      </c>
      <c r="C35" s="95" t="s">
        <v>231</v>
      </c>
      <c r="D35" s="232">
        <v>5.0000000000000001E-3</v>
      </c>
      <c r="E35" s="232">
        <v>5.0000000000000001E-3</v>
      </c>
      <c r="F35" s="232">
        <v>5.0000000000000001E-3</v>
      </c>
      <c r="G35" s="232">
        <v>5.0000000000000001E-3</v>
      </c>
      <c r="H35" s="232">
        <v>0</v>
      </c>
    </row>
    <row r="36" spans="2:15" x14ac:dyDescent="0.35">
      <c r="B36" s="122">
        <v>11</v>
      </c>
      <c r="C36" s="126" t="s">
        <v>232</v>
      </c>
      <c r="D36" s="232">
        <v>4.4243482155387918E-2</v>
      </c>
      <c r="E36" s="232">
        <v>4.4200000000000003E-2</v>
      </c>
      <c r="F36" s="232">
        <v>4.4299999999999999E-2</v>
      </c>
      <c r="G36" s="232">
        <v>4.3499999999999997E-2</v>
      </c>
      <c r="H36" s="232">
        <v>3.6700000000000003E-2</v>
      </c>
    </row>
    <row r="37" spans="2:15" x14ac:dyDescent="0.35">
      <c r="B37" s="122" t="s">
        <v>233</v>
      </c>
      <c r="C37" s="126" t="s">
        <v>234</v>
      </c>
      <c r="D37" s="232">
        <v>0.15624348215538791</v>
      </c>
      <c r="E37" s="232">
        <v>0.15620000000000001</v>
      </c>
      <c r="F37" s="232">
        <v>0.15629999999999999</v>
      </c>
      <c r="G37" s="232">
        <v>0.1555</v>
      </c>
      <c r="H37" s="232">
        <v>0.1487</v>
      </c>
    </row>
    <row r="38" spans="2:15" ht="31" x14ac:dyDescent="0.35">
      <c r="B38" s="122">
        <v>12</v>
      </c>
      <c r="C38" s="126" t="s">
        <v>235</v>
      </c>
      <c r="D38" s="232">
        <v>6.8455000198782104E-2</v>
      </c>
      <c r="E38" s="232">
        <v>7.1620000000000003E-2</v>
      </c>
      <c r="F38" s="232">
        <v>7.9100000000000004E-2</v>
      </c>
      <c r="G38" s="232">
        <v>7.5300000000000006E-2</v>
      </c>
      <c r="H38" s="232">
        <v>6.1199999999999997E-2</v>
      </c>
    </row>
    <row r="39" spans="2:15" x14ac:dyDescent="0.35">
      <c r="B39" s="228"/>
      <c r="C39" s="1058" t="s">
        <v>236</v>
      </c>
      <c r="D39" s="1059"/>
      <c r="E39" s="1059"/>
      <c r="F39" s="1059"/>
      <c r="G39" s="1059"/>
      <c r="H39" s="1060"/>
    </row>
    <row r="40" spans="2:15" x14ac:dyDescent="0.35">
      <c r="B40" s="122">
        <v>13</v>
      </c>
      <c r="C40" s="239" t="s">
        <v>237</v>
      </c>
      <c r="D40" s="50">
        <v>3328.6306729547464</v>
      </c>
      <c r="E40" s="50">
        <v>3168.116</v>
      </c>
      <c r="F40" s="50">
        <v>3074.53</v>
      </c>
      <c r="G40" s="50">
        <v>2959.1</v>
      </c>
      <c r="H40" s="50">
        <v>2776.6</v>
      </c>
    </row>
    <row r="41" spans="2:15" x14ac:dyDescent="0.35">
      <c r="B41" s="157">
        <v>14</v>
      </c>
      <c r="C41" s="240" t="s">
        <v>238</v>
      </c>
      <c r="D41" s="232">
        <v>9.2399999999999996E-2</v>
      </c>
      <c r="E41" s="50">
        <v>9.4700000000000006E-2</v>
      </c>
      <c r="F41" s="50">
        <v>9.3600000000000003E-2</v>
      </c>
      <c r="G41" s="50">
        <v>9.3600000000000003E-2</v>
      </c>
      <c r="H41" s="50">
        <v>9.5799999999999996E-2</v>
      </c>
    </row>
    <row r="42" spans="2:15" x14ac:dyDescent="0.35">
      <c r="B42" s="244"/>
      <c r="C42" s="1043" t="s">
        <v>239</v>
      </c>
      <c r="D42" s="1044"/>
      <c r="E42" s="1044"/>
      <c r="F42" s="1044"/>
      <c r="G42" s="1044"/>
      <c r="H42" s="1045"/>
    </row>
    <row r="43" spans="2:15" ht="31" x14ac:dyDescent="0.35">
      <c r="B43" s="157" t="s">
        <v>240</v>
      </c>
      <c r="C43" s="95" t="s">
        <v>241</v>
      </c>
      <c r="D43" s="231">
        <v>0</v>
      </c>
      <c r="E43" s="241">
        <v>0</v>
      </c>
      <c r="F43" s="241">
        <v>0</v>
      </c>
      <c r="G43" s="241">
        <v>0</v>
      </c>
      <c r="H43" s="241">
        <v>0</v>
      </c>
    </row>
    <row r="44" spans="2:15" ht="31" x14ac:dyDescent="0.35">
      <c r="B44" s="157" t="s">
        <v>242</v>
      </c>
      <c r="C44" s="95" t="s">
        <v>218</v>
      </c>
      <c r="D44" s="231">
        <v>0</v>
      </c>
      <c r="E44" s="241">
        <v>0</v>
      </c>
      <c r="F44" s="241">
        <v>0</v>
      </c>
      <c r="G44" s="241">
        <v>0</v>
      </c>
      <c r="H44" s="241">
        <v>0</v>
      </c>
      <c r="I44" s="103"/>
      <c r="J44" s="103"/>
      <c r="K44" s="103"/>
      <c r="L44" s="103"/>
      <c r="M44" s="103"/>
      <c r="N44" s="103"/>
      <c r="O44" s="103"/>
    </row>
    <row r="45" spans="2:15" x14ac:dyDescent="0.35">
      <c r="B45" s="157" t="s">
        <v>243</v>
      </c>
      <c r="C45" s="95" t="s">
        <v>244</v>
      </c>
      <c r="D45" s="231">
        <v>0.03</v>
      </c>
      <c r="E45" s="231">
        <v>0.03</v>
      </c>
      <c r="F45" s="231">
        <v>0.03</v>
      </c>
      <c r="G45" s="231">
        <v>0.03</v>
      </c>
      <c r="H45" s="231">
        <v>0.03</v>
      </c>
      <c r="I45" s="103"/>
      <c r="J45" s="103"/>
      <c r="K45" s="103"/>
      <c r="L45" s="103"/>
      <c r="M45" s="103"/>
      <c r="N45" s="103"/>
      <c r="O45" s="103"/>
    </row>
    <row r="46" spans="2:15" x14ac:dyDescent="0.35">
      <c r="B46" s="228"/>
      <c r="C46" s="1046" t="s">
        <v>245</v>
      </c>
      <c r="D46" s="1047"/>
      <c r="E46" s="1047"/>
      <c r="F46" s="1047"/>
      <c r="G46" s="1047"/>
      <c r="H46" s="1048"/>
    </row>
    <row r="47" spans="2:15" x14ac:dyDescent="0.35">
      <c r="B47" s="157" t="s">
        <v>246</v>
      </c>
      <c r="C47" s="242" t="s">
        <v>247</v>
      </c>
      <c r="D47" s="231">
        <v>0</v>
      </c>
      <c r="E47" s="241">
        <v>0</v>
      </c>
      <c r="F47" s="241">
        <v>0</v>
      </c>
      <c r="G47" s="241">
        <v>0</v>
      </c>
      <c r="H47" s="241">
        <v>0</v>
      </c>
    </row>
    <row r="48" spans="2:15" x14ac:dyDescent="0.35">
      <c r="B48" s="157" t="s">
        <v>248</v>
      </c>
      <c r="C48" s="242" t="s">
        <v>249</v>
      </c>
      <c r="D48" s="231">
        <v>0.03</v>
      </c>
      <c r="E48" s="231">
        <v>0.03</v>
      </c>
      <c r="F48" s="231">
        <v>0.03</v>
      </c>
      <c r="G48" s="231">
        <v>0.03</v>
      </c>
      <c r="H48" s="231">
        <v>0.03</v>
      </c>
    </row>
    <row r="49" spans="2:8" x14ac:dyDescent="0.35">
      <c r="B49" s="244"/>
      <c r="C49" s="1049" t="s">
        <v>250</v>
      </c>
      <c r="D49" s="1050"/>
      <c r="E49" s="1050"/>
      <c r="F49" s="1050"/>
      <c r="G49" s="1050"/>
      <c r="H49" s="1051"/>
    </row>
    <row r="50" spans="2:8" ht="31" x14ac:dyDescent="0.35">
      <c r="B50" s="122">
        <v>15</v>
      </c>
      <c r="C50" s="239" t="s">
        <v>251</v>
      </c>
      <c r="D50" s="50">
        <v>420.76654833758698</v>
      </c>
      <c r="E50" s="50">
        <v>463.48607219000002</v>
      </c>
      <c r="F50" s="50">
        <v>470</v>
      </c>
      <c r="G50" s="50">
        <v>511.7</v>
      </c>
      <c r="H50" s="50">
        <v>523.29999999999995</v>
      </c>
    </row>
    <row r="51" spans="2:8" x14ac:dyDescent="0.35">
      <c r="B51" s="157" t="s">
        <v>252</v>
      </c>
      <c r="C51" s="240" t="s">
        <v>253</v>
      </c>
      <c r="D51" s="50">
        <v>295.2762654373152</v>
      </c>
      <c r="E51" s="50">
        <v>235.67179156460898</v>
      </c>
      <c r="F51" s="50">
        <v>219.3</v>
      </c>
      <c r="G51" s="50">
        <v>207.1</v>
      </c>
      <c r="H51" s="50">
        <v>187.8</v>
      </c>
    </row>
    <row r="52" spans="2:8" x14ac:dyDescent="0.35">
      <c r="B52" s="157" t="s">
        <v>254</v>
      </c>
      <c r="C52" s="240" t="s">
        <v>255</v>
      </c>
      <c r="D52" s="50">
        <v>79.558835052999868</v>
      </c>
      <c r="E52" s="50">
        <v>56.489576103716999</v>
      </c>
      <c r="F52" s="50">
        <v>54</v>
      </c>
      <c r="G52" s="50">
        <v>50.3</v>
      </c>
      <c r="H52" s="50">
        <v>50.7</v>
      </c>
    </row>
    <row r="53" spans="2:8" x14ac:dyDescent="0.35">
      <c r="B53" s="122">
        <v>16</v>
      </c>
      <c r="C53" s="239" t="s">
        <v>256</v>
      </c>
      <c r="D53" s="50">
        <v>215.71743038431538</v>
      </c>
      <c r="E53" s="50">
        <v>179.182215460892</v>
      </c>
      <c r="F53" s="50">
        <v>165.3</v>
      </c>
      <c r="G53" s="50">
        <v>156.9</v>
      </c>
      <c r="H53" s="50">
        <v>137.1</v>
      </c>
    </row>
    <row r="54" spans="2:8" x14ac:dyDescent="0.35">
      <c r="B54" s="122">
        <v>17</v>
      </c>
      <c r="C54" s="239" t="s">
        <v>257</v>
      </c>
      <c r="D54" s="232">
        <v>1.9505449679609228</v>
      </c>
      <c r="E54" s="232">
        <v>2.649</v>
      </c>
      <c r="F54" s="232">
        <v>2.944</v>
      </c>
      <c r="G54" s="232">
        <v>3.4159000000000002</v>
      </c>
      <c r="H54" s="232">
        <v>4.0023999999999997</v>
      </c>
    </row>
    <row r="55" spans="2:8" x14ac:dyDescent="0.35">
      <c r="B55" s="244"/>
      <c r="C55" s="1049" t="s">
        <v>258</v>
      </c>
      <c r="D55" s="1050"/>
      <c r="E55" s="1050"/>
      <c r="F55" s="1050"/>
      <c r="G55" s="1050"/>
      <c r="H55" s="1051"/>
    </row>
    <row r="56" spans="2:8" x14ac:dyDescent="0.35">
      <c r="B56" s="122">
        <v>18</v>
      </c>
      <c r="C56" s="239" t="s">
        <v>259</v>
      </c>
      <c r="D56" s="50">
        <v>3059.8240834911762</v>
      </c>
      <c r="E56" s="50">
        <v>2919.8359581975296</v>
      </c>
      <c r="F56" s="50">
        <v>2843.65</v>
      </c>
      <c r="G56" s="50">
        <v>2730.8</v>
      </c>
      <c r="H56" s="50">
        <v>2578.0500000000002</v>
      </c>
    </row>
    <row r="57" spans="2:8" x14ac:dyDescent="0.35">
      <c r="B57" s="122">
        <v>19</v>
      </c>
      <c r="C57" s="125" t="s">
        <v>260</v>
      </c>
      <c r="D57" s="50">
        <v>2201.1300163589758</v>
      </c>
      <c r="E57" s="50">
        <v>2128.5209261608502</v>
      </c>
      <c r="F57" s="50">
        <v>2004.6</v>
      </c>
      <c r="G57" s="50">
        <v>1902.1</v>
      </c>
      <c r="H57" s="50">
        <v>1765.38</v>
      </c>
    </row>
    <row r="58" spans="2:8" x14ac:dyDescent="0.35">
      <c r="B58" s="122">
        <v>20</v>
      </c>
      <c r="C58" s="239" t="s">
        <v>261</v>
      </c>
      <c r="D58" s="232">
        <v>1.3901151048553773</v>
      </c>
      <c r="E58" s="232">
        <v>1.3717999999999999</v>
      </c>
      <c r="F58" s="232">
        <v>1.4186000000000001</v>
      </c>
      <c r="G58" s="232">
        <v>1.4357</v>
      </c>
      <c r="H58" s="232">
        <v>1.4602999999999999</v>
      </c>
    </row>
  </sheetData>
  <mergeCells count="10">
    <mergeCell ref="C42:H42"/>
    <mergeCell ref="C46:H46"/>
    <mergeCell ref="C49:H49"/>
    <mergeCell ref="C55:H55"/>
    <mergeCell ref="C7:H7"/>
    <mergeCell ref="C11:H11"/>
    <mergeCell ref="C14:H14"/>
    <mergeCell ref="C24:H24"/>
    <mergeCell ref="C29:H29"/>
    <mergeCell ref="C39:H39"/>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8A045-83A8-4A99-A57E-B413A6CC1856}">
  <dimension ref="B1:AJ48"/>
  <sheetViews>
    <sheetView zoomScaleNormal="100" workbookViewId="0"/>
  </sheetViews>
  <sheetFormatPr defaultRowHeight="15.5" x14ac:dyDescent="0.35"/>
  <cols>
    <col min="1" max="2" width="8.7265625" style="5"/>
    <col min="3" max="3" width="44" style="5" customWidth="1"/>
    <col min="4" max="28" width="8.6328125" style="5" customWidth="1"/>
    <col min="29" max="29" width="8.7265625" style="5"/>
    <col min="30" max="30" width="13.26953125" style="5" customWidth="1"/>
    <col min="31" max="31" width="8.7265625" style="5"/>
    <col min="32" max="36" width="8.7265625" style="54"/>
    <col min="37" max="16384" width="8.7265625" style="5"/>
  </cols>
  <sheetData>
    <row r="1" spans="2:36" ht="22" customHeight="1" x14ac:dyDescent="0.35"/>
    <row r="2" spans="2:36" x14ac:dyDescent="0.35">
      <c r="B2" s="117" t="s">
        <v>175</v>
      </c>
      <c r="N2" s="191"/>
    </row>
    <row r="3" spans="2:36" x14ac:dyDescent="0.35">
      <c r="B3" s="7" t="s">
        <v>93</v>
      </c>
    </row>
    <row r="5" spans="2:36" ht="32" customHeight="1" x14ac:dyDescent="0.35">
      <c r="B5" s="182" t="s">
        <v>108</v>
      </c>
      <c r="C5" s="1225" t="s">
        <v>109</v>
      </c>
      <c r="D5" s="1230" t="s">
        <v>110</v>
      </c>
      <c r="E5" s="1230"/>
      <c r="F5" s="1230"/>
      <c r="G5" s="1230"/>
      <c r="H5" s="1230"/>
      <c r="I5" s="1230"/>
      <c r="J5" s="1230"/>
      <c r="K5" s="1230"/>
      <c r="L5" s="1230"/>
      <c r="M5" s="1230"/>
      <c r="N5" s="1230"/>
      <c r="O5" s="1230"/>
      <c r="P5" s="1230"/>
      <c r="Q5" s="1230"/>
      <c r="R5" s="1230"/>
      <c r="S5" s="1230"/>
      <c r="T5" s="1230"/>
      <c r="U5" s="1230"/>
      <c r="V5" s="1230"/>
      <c r="W5" s="1230"/>
      <c r="X5" s="1230"/>
      <c r="Y5" s="1230"/>
      <c r="Z5" s="1230"/>
      <c r="AA5" s="1230"/>
      <c r="AB5" s="1231"/>
      <c r="AC5" s="192" t="s">
        <v>11</v>
      </c>
      <c r="AD5" s="192" t="s">
        <v>111</v>
      </c>
    </row>
    <row r="6" spans="2:36" x14ac:dyDescent="0.35">
      <c r="B6" s="183" t="s">
        <v>108</v>
      </c>
      <c r="C6" s="1226"/>
      <c r="D6" s="184">
        <v>0</v>
      </c>
      <c r="E6" s="184">
        <v>0.02</v>
      </c>
      <c r="F6" s="184">
        <v>0.04</v>
      </c>
      <c r="G6" s="184">
        <v>0.1</v>
      </c>
      <c r="H6" s="184">
        <v>0.2</v>
      </c>
      <c r="I6" s="184">
        <v>0.3</v>
      </c>
      <c r="J6" s="184">
        <v>0.35</v>
      </c>
      <c r="K6" s="184">
        <v>0.4</v>
      </c>
      <c r="L6" s="184">
        <v>0.45</v>
      </c>
      <c r="M6" s="184">
        <v>0.5</v>
      </c>
      <c r="N6" s="184">
        <v>0.6</v>
      </c>
      <c r="O6" s="184">
        <v>0.7</v>
      </c>
      <c r="P6" s="184">
        <v>0.75</v>
      </c>
      <c r="Q6" s="184">
        <v>0.8</v>
      </c>
      <c r="R6" s="184">
        <v>0.9</v>
      </c>
      <c r="S6" s="185">
        <v>1</v>
      </c>
      <c r="T6" s="185">
        <v>1.05</v>
      </c>
      <c r="U6" s="185">
        <v>1.1000000000000001</v>
      </c>
      <c r="V6" s="185">
        <v>1.3</v>
      </c>
      <c r="W6" s="185">
        <v>1.5</v>
      </c>
      <c r="X6" s="185">
        <v>2.5</v>
      </c>
      <c r="Y6" s="185">
        <v>3.7</v>
      </c>
      <c r="Z6" s="185">
        <v>4</v>
      </c>
      <c r="AA6" s="185">
        <v>12.5</v>
      </c>
      <c r="AB6" s="186" t="s">
        <v>112</v>
      </c>
      <c r="AC6" s="193" t="s">
        <v>108</v>
      </c>
      <c r="AD6" s="193" t="s">
        <v>108</v>
      </c>
    </row>
    <row r="7" spans="2:36" x14ac:dyDescent="0.35">
      <c r="B7" s="187" t="s">
        <v>108</v>
      </c>
      <c r="C7" s="1227"/>
      <c r="D7" s="194" t="s">
        <v>0</v>
      </c>
      <c r="E7" s="194" t="s">
        <v>14</v>
      </c>
      <c r="F7" s="194" t="s">
        <v>15</v>
      </c>
      <c r="G7" s="194" t="s">
        <v>16</v>
      </c>
      <c r="H7" s="194" t="s">
        <v>17</v>
      </c>
      <c r="I7" s="195" t="s">
        <v>18</v>
      </c>
      <c r="J7" s="194" t="s">
        <v>113</v>
      </c>
      <c r="K7" s="195" t="s">
        <v>114</v>
      </c>
      <c r="L7" s="195" t="s">
        <v>51</v>
      </c>
      <c r="M7" s="194" t="s">
        <v>52</v>
      </c>
      <c r="N7" s="195" t="s">
        <v>53</v>
      </c>
      <c r="O7" s="194" t="s">
        <v>54</v>
      </c>
      <c r="P7" s="194" t="s">
        <v>94</v>
      </c>
      <c r="Q7" s="195" t="s">
        <v>95</v>
      </c>
      <c r="R7" s="195" t="s">
        <v>96</v>
      </c>
      <c r="S7" s="194" t="s">
        <v>115</v>
      </c>
      <c r="T7" s="195" t="s">
        <v>116</v>
      </c>
      <c r="U7" s="195" t="s">
        <v>117</v>
      </c>
      <c r="V7" s="195" t="s">
        <v>118</v>
      </c>
      <c r="W7" s="194" t="s">
        <v>119</v>
      </c>
      <c r="X7" s="194" t="s">
        <v>120</v>
      </c>
      <c r="Y7" s="194" t="s">
        <v>121</v>
      </c>
      <c r="Z7" s="195" t="s">
        <v>122</v>
      </c>
      <c r="AA7" s="194" t="s">
        <v>123</v>
      </c>
      <c r="AB7" s="194" t="s">
        <v>124</v>
      </c>
      <c r="AC7" s="196" t="s">
        <v>125</v>
      </c>
      <c r="AD7" s="196" t="s">
        <v>126</v>
      </c>
    </row>
    <row r="8" spans="2:36" s="14" customFormat="1" x14ac:dyDescent="0.35">
      <c r="B8" s="197">
        <v>1</v>
      </c>
      <c r="C8" s="126" t="s">
        <v>127</v>
      </c>
      <c r="D8" s="153">
        <v>476.05</v>
      </c>
      <c r="E8" s="171" t="s">
        <v>13</v>
      </c>
      <c r="F8" s="171" t="s">
        <v>13</v>
      </c>
      <c r="G8" s="171" t="s">
        <v>13</v>
      </c>
      <c r="H8" s="171" t="s">
        <v>13</v>
      </c>
      <c r="I8" s="171" t="s">
        <v>13</v>
      </c>
      <c r="J8" s="171" t="s">
        <v>13</v>
      </c>
      <c r="K8" s="171" t="s">
        <v>13</v>
      </c>
      <c r="L8" s="171" t="s">
        <v>13</v>
      </c>
      <c r="M8" s="153">
        <v>6.58</v>
      </c>
      <c r="N8" s="171" t="s">
        <v>13</v>
      </c>
      <c r="O8" s="171" t="s">
        <v>13</v>
      </c>
      <c r="P8" s="171" t="s">
        <v>13</v>
      </c>
      <c r="Q8" s="171" t="s">
        <v>13</v>
      </c>
      <c r="R8" s="171" t="s">
        <v>13</v>
      </c>
      <c r="S8" s="171" t="s">
        <v>13</v>
      </c>
      <c r="T8" s="171" t="s">
        <v>13</v>
      </c>
      <c r="U8" s="171" t="s">
        <v>13</v>
      </c>
      <c r="V8" s="171" t="s">
        <v>13</v>
      </c>
      <c r="W8" s="171" t="s">
        <v>13</v>
      </c>
      <c r="X8" s="171" t="s">
        <v>13</v>
      </c>
      <c r="Y8" s="171" t="s">
        <v>13</v>
      </c>
      <c r="Z8" s="171" t="s">
        <v>13</v>
      </c>
      <c r="AA8" s="171" t="s">
        <v>13</v>
      </c>
      <c r="AB8" s="171" t="s">
        <v>13</v>
      </c>
      <c r="AC8" s="153">
        <v>482.63</v>
      </c>
      <c r="AD8" s="153">
        <v>479.34</v>
      </c>
      <c r="AF8" s="198"/>
      <c r="AG8" s="198"/>
      <c r="AH8" s="198"/>
      <c r="AI8" s="198"/>
      <c r="AJ8" s="198"/>
    </row>
    <row r="9" spans="2:36" s="14" customFormat="1" ht="31" x14ac:dyDescent="0.35">
      <c r="B9" s="197">
        <v>2</v>
      </c>
      <c r="C9" s="95" t="s">
        <v>128</v>
      </c>
      <c r="D9" s="171" t="s">
        <v>13</v>
      </c>
      <c r="E9" s="171" t="s">
        <v>13</v>
      </c>
      <c r="F9" s="171" t="s">
        <v>13</v>
      </c>
      <c r="G9" s="171" t="s">
        <v>13</v>
      </c>
      <c r="H9" s="171" t="s">
        <v>13</v>
      </c>
      <c r="I9" s="171" t="s">
        <v>13</v>
      </c>
      <c r="J9" s="171" t="s">
        <v>13</v>
      </c>
      <c r="K9" s="171" t="s">
        <v>13</v>
      </c>
      <c r="L9" s="171" t="s">
        <v>13</v>
      </c>
      <c r="M9" s="171" t="s">
        <v>13</v>
      </c>
      <c r="N9" s="171" t="s">
        <v>13</v>
      </c>
      <c r="O9" s="171" t="s">
        <v>13</v>
      </c>
      <c r="P9" s="171" t="s">
        <v>13</v>
      </c>
      <c r="Q9" s="171" t="s">
        <v>13</v>
      </c>
      <c r="R9" s="171" t="s">
        <v>13</v>
      </c>
      <c r="S9" s="171" t="s">
        <v>13</v>
      </c>
      <c r="T9" s="171" t="s">
        <v>13</v>
      </c>
      <c r="U9" s="171" t="s">
        <v>13</v>
      </c>
      <c r="V9" s="171" t="s">
        <v>13</v>
      </c>
      <c r="W9" s="171" t="s">
        <v>13</v>
      </c>
      <c r="X9" s="171" t="s">
        <v>13</v>
      </c>
      <c r="Y9" s="171" t="s">
        <v>13</v>
      </c>
      <c r="Z9" s="171" t="s">
        <v>13</v>
      </c>
      <c r="AA9" s="171" t="s">
        <v>13</v>
      </c>
      <c r="AB9" s="171" t="s">
        <v>13</v>
      </c>
      <c r="AC9" s="171" t="s">
        <v>13</v>
      </c>
      <c r="AD9" s="171" t="s">
        <v>13</v>
      </c>
      <c r="AF9" s="198"/>
      <c r="AG9" s="198"/>
      <c r="AH9" s="198"/>
      <c r="AI9" s="198"/>
      <c r="AJ9" s="198"/>
    </row>
    <row r="10" spans="2:36" s="14" customFormat="1" ht="31" x14ac:dyDescent="0.35">
      <c r="B10" s="197" t="s">
        <v>129</v>
      </c>
      <c r="C10" s="199" t="s">
        <v>130</v>
      </c>
      <c r="D10" s="171" t="s">
        <v>13</v>
      </c>
      <c r="E10" s="171" t="s">
        <v>13</v>
      </c>
      <c r="F10" s="171" t="s">
        <v>13</v>
      </c>
      <c r="G10" s="171" t="s">
        <v>13</v>
      </c>
      <c r="H10" s="171" t="s">
        <v>13</v>
      </c>
      <c r="I10" s="171" t="s">
        <v>13</v>
      </c>
      <c r="J10" s="171" t="s">
        <v>13</v>
      </c>
      <c r="K10" s="171" t="s">
        <v>13</v>
      </c>
      <c r="L10" s="171" t="s">
        <v>13</v>
      </c>
      <c r="M10" s="171" t="s">
        <v>13</v>
      </c>
      <c r="N10" s="171" t="s">
        <v>13</v>
      </c>
      <c r="O10" s="171" t="s">
        <v>13</v>
      </c>
      <c r="P10" s="171" t="s">
        <v>13</v>
      </c>
      <c r="Q10" s="171" t="s">
        <v>13</v>
      </c>
      <c r="R10" s="171" t="s">
        <v>13</v>
      </c>
      <c r="S10" s="171" t="s">
        <v>13</v>
      </c>
      <c r="T10" s="171" t="s">
        <v>13</v>
      </c>
      <c r="U10" s="171" t="s">
        <v>13</v>
      </c>
      <c r="V10" s="171" t="s">
        <v>13</v>
      </c>
      <c r="W10" s="171" t="s">
        <v>13</v>
      </c>
      <c r="X10" s="171" t="s">
        <v>13</v>
      </c>
      <c r="Y10" s="171" t="s">
        <v>13</v>
      </c>
      <c r="Z10" s="171" t="s">
        <v>13</v>
      </c>
      <c r="AA10" s="171" t="s">
        <v>13</v>
      </c>
      <c r="AB10" s="171" t="s">
        <v>13</v>
      </c>
      <c r="AC10" s="171" t="s">
        <v>13</v>
      </c>
      <c r="AD10" s="171" t="s">
        <v>13</v>
      </c>
      <c r="AF10" s="198"/>
      <c r="AG10" s="198"/>
      <c r="AH10" s="198"/>
      <c r="AI10" s="198"/>
      <c r="AJ10" s="198"/>
    </row>
    <row r="11" spans="2:36" s="14" customFormat="1" x14ac:dyDescent="0.35">
      <c r="B11" s="197" t="s">
        <v>131</v>
      </c>
      <c r="C11" s="199" t="s">
        <v>132</v>
      </c>
      <c r="D11" s="171" t="s">
        <v>13</v>
      </c>
      <c r="E11" s="171" t="s">
        <v>13</v>
      </c>
      <c r="F11" s="171" t="s">
        <v>13</v>
      </c>
      <c r="G11" s="171" t="s">
        <v>13</v>
      </c>
      <c r="H11" s="171" t="s">
        <v>13</v>
      </c>
      <c r="I11" s="171" t="s">
        <v>13</v>
      </c>
      <c r="J11" s="171" t="s">
        <v>13</v>
      </c>
      <c r="K11" s="171" t="s">
        <v>13</v>
      </c>
      <c r="L11" s="171" t="s">
        <v>13</v>
      </c>
      <c r="M11" s="171" t="s">
        <v>13</v>
      </c>
      <c r="N11" s="171" t="s">
        <v>13</v>
      </c>
      <c r="O11" s="171" t="s">
        <v>13</v>
      </c>
      <c r="P11" s="171" t="s">
        <v>13</v>
      </c>
      <c r="Q11" s="171" t="s">
        <v>13</v>
      </c>
      <c r="R11" s="171" t="s">
        <v>13</v>
      </c>
      <c r="S11" s="171" t="s">
        <v>13</v>
      </c>
      <c r="T11" s="171" t="s">
        <v>13</v>
      </c>
      <c r="U11" s="171" t="s">
        <v>13</v>
      </c>
      <c r="V11" s="171" t="s">
        <v>13</v>
      </c>
      <c r="W11" s="171" t="s">
        <v>13</v>
      </c>
      <c r="X11" s="171" t="s">
        <v>13</v>
      </c>
      <c r="Y11" s="171" t="s">
        <v>13</v>
      </c>
      <c r="Z11" s="171" t="s">
        <v>13</v>
      </c>
      <c r="AA11" s="171" t="s">
        <v>13</v>
      </c>
      <c r="AB11" s="171" t="s">
        <v>13</v>
      </c>
      <c r="AC11" s="171" t="s">
        <v>13</v>
      </c>
      <c r="AD11" s="171" t="s">
        <v>13</v>
      </c>
      <c r="AF11" s="198"/>
      <c r="AG11" s="198"/>
      <c r="AH11" s="198"/>
      <c r="AI11" s="198"/>
      <c r="AJ11" s="198"/>
    </row>
    <row r="12" spans="2:36" s="14" customFormat="1" x14ac:dyDescent="0.35">
      <c r="B12" s="197">
        <v>3</v>
      </c>
      <c r="C12" s="95" t="s">
        <v>133</v>
      </c>
      <c r="D12" s="153">
        <v>4.04</v>
      </c>
      <c r="E12" s="171" t="s">
        <v>13</v>
      </c>
      <c r="F12" s="171" t="s">
        <v>13</v>
      </c>
      <c r="G12" s="171" t="s">
        <v>13</v>
      </c>
      <c r="H12" s="171" t="s">
        <v>13</v>
      </c>
      <c r="I12" s="171" t="s">
        <v>13</v>
      </c>
      <c r="J12" s="171" t="s">
        <v>13</v>
      </c>
      <c r="K12" s="171" t="s">
        <v>13</v>
      </c>
      <c r="L12" s="171" t="s">
        <v>13</v>
      </c>
      <c r="M12" s="171" t="s">
        <v>13</v>
      </c>
      <c r="N12" s="171" t="s">
        <v>13</v>
      </c>
      <c r="O12" s="171" t="s">
        <v>13</v>
      </c>
      <c r="P12" s="171" t="s">
        <v>13</v>
      </c>
      <c r="Q12" s="171" t="s">
        <v>13</v>
      </c>
      <c r="R12" s="171" t="s">
        <v>13</v>
      </c>
      <c r="S12" s="171" t="s">
        <v>13</v>
      </c>
      <c r="T12" s="171" t="s">
        <v>13</v>
      </c>
      <c r="U12" s="171" t="s">
        <v>13</v>
      </c>
      <c r="V12" s="171" t="s">
        <v>13</v>
      </c>
      <c r="W12" s="171" t="s">
        <v>13</v>
      </c>
      <c r="X12" s="171" t="s">
        <v>13</v>
      </c>
      <c r="Y12" s="171" t="s">
        <v>13</v>
      </c>
      <c r="Z12" s="171" t="s">
        <v>13</v>
      </c>
      <c r="AA12" s="171" t="s">
        <v>13</v>
      </c>
      <c r="AB12" s="171" t="s">
        <v>13</v>
      </c>
      <c r="AC12" s="153">
        <v>4.04</v>
      </c>
      <c r="AD12" s="153">
        <v>4.04</v>
      </c>
      <c r="AF12" s="198"/>
      <c r="AG12" s="198"/>
      <c r="AH12" s="198"/>
      <c r="AI12" s="198"/>
      <c r="AJ12" s="198"/>
    </row>
    <row r="13" spans="2:36" s="14" customFormat="1" x14ac:dyDescent="0.35">
      <c r="B13" s="197" t="s">
        <v>134</v>
      </c>
      <c r="C13" s="199" t="s">
        <v>135</v>
      </c>
      <c r="D13" s="171" t="s">
        <v>13</v>
      </c>
      <c r="E13" s="171" t="s">
        <v>13</v>
      </c>
      <c r="F13" s="171" t="s">
        <v>13</v>
      </c>
      <c r="G13" s="171" t="s">
        <v>13</v>
      </c>
      <c r="H13" s="171" t="s">
        <v>13</v>
      </c>
      <c r="I13" s="171" t="s">
        <v>13</v>
      </c>
      <c r="J13" s="171" t="s">
        <v>13</v>
      </c>
      <c r="K13" s="171" t="s">
        <v>13</v>
      </c>
      <c r="L13" s="171" t="s">
        <v>13</v>
      </c>
      <c r="M13" s="171" t="s">
        <v>13</v>
      </c>
      <c r="N13" s="171" t="s">
        <v>13</v>
      </c>
      <c r="O13" s="171" t="s">
        <v>13</v>
      </c>
      <c r="P13" s="171" t="s">
        <v>13</v>
      </c>
      <c r="Q13" s="171" t="s">
        <v>13</v>
      </c>
      <c r="R13" s="171" t="s">
        <v>13</v>
      </c>
      <c r="S13" s="171" t="s">
        <v>13</v>
      </c>
      <c r="T13" s="171" t="s">
        <v>13</v>
      </c>
      <c r="U13" s="171" t="s">
        <v>13</v>
      </c>
      <c r="V13" s="171" t="s">
        <v>13</v>
      </c>
      <c r="W13" s="171" t="s">
        <v>13</v>
      </c>
      <c r="X13" s="171" t="s">
        <v>13</v>
      </c>
      <c r="Y13" s="171" t="s">
        <v>13</v>
      </c>
      <c r="Z13" s="171" t="s">
        <v>13</v>
      </c>
      <c r="AA13" s="171" t="s">
        <v>13</v>
      </c>
      <c r="AB13" s="171" t="s">
        <v>13</v>
      </c>
      <c r="AC13" s="171" t="s">
        <v>13</v>
      </c>
      <c r="AD13" s="171" t="s">
        <v>13</v>
      </c>
      <c r="AF13" s="198"/>
      <c r="AG13" s="198"/>
      <c r="AH13" s="198"/>
      <c r="AI13" s="198"/>
      <c r="AJ13" s="198"/>
    </row>
    <row r="14" spans="2:36" s="14" customFormat="1" x14ac:dyDescent="0.35">
      <c r="B14" s="197">
        <v>4</v>
      </c>
      <c r="C14" s="95" t="s">
        <v>136</v>
      </c>
      <c r="D14" s="171" t="s">
        <v>13</v>
      </c>
      <c r="E14" s="171" t="s">
        <v>13</v>
      </c>
      <c r="F14" s="171" t="s">
        <v>13</v>
      </c>
      <c r="G14" s="171" t="s">
        <v>13</v>
      </c>
      <c r="H14" s="153">
        <v>19.37</v>
      </c>
      <c r="I14" s="171" t="s">
        <v>13</v>
      </c>
      <c r="J14" s="171" t="s">
        <v>13</v>
      </c>
      <c r="K14" s="171" t="s">
        <v>13</v>
      </c>
      <c r="L14" s="171" t="s">
        <v>13</v>
      </c>
      <c r="M14" s="153">
        <v>15.77</v>
      </c>
      <c r="N14" s="171" t="s">
        <v>13</v>
      </c>
      <c r="O14" s="171" t="s">
        <v>13</v>
      </c>
      <c r="P14" s="171" t="s">
        <v>13</v>
      </c>
      <c r="Q14" s="171" t="s">
        <v>13</v>
      </c>
      <c r="R14" s="171" t="s">
        <v>13</v>
      </c>
      <c r="S14" s="171" t="s">
        <v>13</v>
      </c>
      <c r="T14" s="171" t="s">
        <v>13</v>
      </c>
      <c r="U14" s="171" t="s">
        <v>13</v>
      </c>
      <c r="V14" s="171" t="s">
        <v>13</v>
      </c>
      <c r="W14" s="171" t="s">
        <v>13</v>
      </c>
      <c r="X14" s="171" t="s">
        <v>13</v>
      </c>
      <c r="Y14" s="171" t="s">
        <v>13</v>
      </c>
      <c r="Z14" s="171" t="s">
        <v>13</v>
      </c>
      <c r="AA14" s="171" t="s">
        <v>13</v>
      </c>
      <c r="AB14" s="171" t="s">
        <v>13</v>
      </c>
      <c r="AC14" s="153">
        <v>35.14</v>
      </c>
      <c r="AD14" s="153">
        <v>23.4</v>
      </c>
      <c r="AF14" s="198"/>
      <c r="AG14" s="198"/>
      <c r="AH14" s="198"/>
      <c r="AI14" s="198"/>
      <c r="AJ14" s="198"/>
    </row>
    <row r="15" spans="2:36" s="14" customFormat="1" x14ac:dyDescent="0.35">
      <c r="B15" s="197">
        <v>5</v>
      </c>
      <c r="C15" s="95" t="s">
        <v>137</v>
      </c>
      <c r="D15" s="171" t="s">
        <v>13</v>
      </c>
      <c r="E15" s="171" t="s">
        <v>13</v>
      </c>
      <c r="F15" s="171" t="s">
        <v>13</v>
      </c>
      <c r="G15" s="171" t="s">
        <v>13</v>
      </c>
      <c r="H15" s="171" t="s">
        <v>13</v>
      </c>
      <c r="I15" s="171" t="s">
        <v>13</v>
      </c>
      <c r="J15" s="171" t="s">
        <v>13</v>
      </c>
      <c r="K15" s="171" t="s">
        <v>13</v>
      </c>
      <c r="L15" s="171" t="s">
        <v>13</v>
      </c>
      <c r="M15" s="171" t="s">
        <v>13</v>
      </c>
      <c r="N15" s="171" t="s">
        <v>13</v>
      </c>
      <c r="O15" s="171" t="s">
        <v>13</v>
      </c>
      <c r="P15" s="171" t="s">
        <v>13</v>
      </c>
      <c r="Q15" s="171" t="s">
        <v>13</v>
      </c>
      <c r="R15" s="171" t="s">
        <v>13</v>
      </c>
      <c r="S15" s="171" t="s">
        <v>13</v>
      </c>
      <c r="T15" s="171" t="s">
        <v>13</v>
      </c>
      <c r="U15" s="171" t="s">
        <v>13</v>
      </c>
      <c r="V15" s="171" t="s">
        <v>13</v>
      </c>
      <c r="W15" s="171" t="s">
        <v>13</v>
      </c>
      <c r="X15" s="171" t="s">
        <v>13</v>
      </c>
      <c r="Y15" s="171" t="s">
        <v>13</v>
      </c>
      <c r="Z15" s="171" t="s">
        <v>13</v>
      </c>
      <c r="AA15" s="171" t="s">
        <v>13</v>
      </c>
      <c r="AB15" s="171" t="s">
        <v>13</v>
      </c>
      <c r="AC15" s="171" t="s">
        <v>13</v>
      </c>
      <c r="AD15" s="171" t="s">
        <v>13</v>
      </c>
      <c r="AF15" s="198"/>
      <c r="AG15" s="198"/>
      <c r="AH15" s="198"/>
      <c r="AI15" s="198"/>
      <c r="AJ15" s="198"/>
    </row>
    <row r="16" spans="2:36" s="14" customFormat="1" x14ac:dyDescent="0.35">
      <c r="B16" s="197">
        <v>6</v>
      </c>
      <c r="C16" s="95" t="s">
        <v>138</v>
      </c>
      <c r="D16" s="171" t="s">
        <v>13</v>
      </c>
      <c r="E16" s="171" t="s">
        <v>13</v>
      </c>
      <c r="F16" s="171" t="s">
        <v>13</v>
      </c>
      <c r="G16" s="171" t="s">
        <v>13</v>
      </c>
      <c r="H16" s="153">
        <v>0.5</v>
      </c>
      <c r="I16" s="171" t="s">
        <v>13</v>
      </c>
      <c r="J16" s="171" t="s">
        <v>13</v>
      </c>
      <c r="K16" s="171" t="s">
        <v>13</v>
      </c>
      <c r="L16" s="171" t="s">
        <v>13</v>
      </c>
      <c r="M16" s="171" t="s">
        <v>13</v>
      </c>
      <c r="N16" s="171" t="s">
        <v>13</v>
      </c>
      <c r="O16" s="171" t="s">
        <v>13</v>
      </c>
      <c r="P16" s="171" t="s">
        <v>13</v>
      </c>
      <c r="Q16" s="171" t="s">
        <v>13</v>
      </c>
      <c r="R16" s="171" t="s">
        <v>13</v>
      </c>
      <c r="S16" s="153">
        <v>52.2</v>
      </c>
      <c r="T16" s="171" t="s">
        <v>13</v>
      </c>
      <c r="U16" s="171" t="s">
        <v>13</v>
      </c>
      <c r="V16" s="171" t="s">
        <v>13</v>
      </c>
      <c r="W16" s="171" t="s">
        <v>13</v>
      </c>
      <c r="X16" s="171" t="s">
        <v>13</v>
      </c>
      <c r="Y16" s="171" t="s">
        <v>13</v>
      </c>
      <c r="Z16" s="171" t="s">
        <v>13</v>
      </c>
      <c r="AA16" s="171" t="s">
        <v>13</v>
      </c>
      <c r="AB16" s="171" t="s">
        <v>13</v>
      </c>
      <c r="AC16" s="153">
        <v>52.7</v>
      </c>
      <c r="AD16" s="153">
        <v>52.38</v>
      </c>
      <c r="AF16" s="198"/>
      <c r="AG16" s="198"/>
      <c r="AH16" s="198"/>
      <c r="AI16" s="198"/>
      <c r="AJ16" s="198"/>
    </row>
    <row r="17" spans="2:36" s="14" customFormat="1" x14ac:dyDescent="0.35">
      <c r="B17" s="197">
        <v>6.1</v>
      </c>
      <c r="C17" s="199" t="s">
        <v>139</v>
      </c>
      <c r="D17" s="171" t="s">
        <v>13</v>
      </c>
      <c r="E17" s="171" t="s">
        <v>13</v>
      </c>
      <c r="F17" s="171" t="s">
        <v>13</v>
      </c>
      <c r="G17" s="171" t="s">
        <v>13</v>
      </c>
      <c r="H17" s="171" t="s">
        <v>13</v>
      </c>
      <c r="I17" s="171" t="s">
        <v>13</v>
      </c>
      <c r="J17" s="171" t="s">
        <v>13</v>
      </c>
      <c r="K17" s="171" t="s">
        <v>13</v>
      </c>
      <c r="L17" s="171" t="s">
        <v>13</v>
      </c>
      <c r="M17" s="171" t="s">
        <v>13</v>
      </c>
      <c r="N17" s="171" t="s">
        <v>13</v>
      </c>
      <c r="O17" s="171" t="s">
        <v>13</v>
      </c>
      <c r="P17" s="171" t="s">
        <v>13</v>
      </c>
      <c r="Q17" s="171" t="s">
        <v>13</v>
      </c>
      <c r="R17" s="171" t="s">
        <v>13</v>
      </c>
      <c r="S17" s="171" t="s">
        <v>13</v>
      </c>
      <c r="T17" s="171" t="s">
        <v>13</v>
      </c>
      <c r="U17" s="171" t="s">
        <v>13</v>
      </c>
      <c r="V17" s="171" t="s">
        <v>13</v>
      </c>
      <c r="W17" s="171" t="s">
        <v>13</v>
      </c>
      <c r="X17" s="171" t="s">
        <v>13</v>
      </c>
      <c r="Y17" s="171" t="s">
        <v>13</v>
      </c>
      <c r="Z17" s="171" t="s">
        <v>13</v>
      </c>
      <c r="AA17" s="171" t="s">
        <v>13</v>
      </c>
      <c r="AB17" s="171" t="s">
        <v>13</v>
      </c>
      <c r="AC17" s="171" t="s">
        <v>13</v>
      </c>
      <c r="AD17" s="171" t="s">
        <v>13</v>
      </c>
      <c r="AF17" s="198"/>
      <c r="AG17" s="198"/>
      <c r="AH17" s="198"/>
      <c r="AI17" s="198"/>
      <c r="AJ17" s="198"/>
    </row>
    <row r="18" spans="2:36" s="14" customFormat="1" x14ac:dyDescent="0.35">
      <c r="B18" s="197">
        <v>7</v>
      </c>
      <c r="C18" s="126" t="s">
        <v>140</v>
      </c>
      <c r="D18" s="171" t="s">
        <v>13</v>
      </c>
      <c r="E18" s="171" t="s">
        <v>13</v>
      </c>
      <c r="F18" s="171" t="s">
        <v>13</v>
      </c>
      <c r="G18" s="171" t="s">
        <v>13</v>
      </c>
      <c r="H18" s="171" t="s">
        <v>13</v>
      </c>
      <c r="I18" s="171" t="s">
        <v>13</v>
      </c>
      <c r="J18" s="171" t="s">
        <v>13</v>
      </c>
      <c r="K18" s="171" t="s">
        <v>13</v>
      </c>
      <c r="L18" s="171" t="s">
        <v>13</v>
      </c>
      <c r="M18" s="171" t="s">
        <v>13</v>
      </c>
      <c r="N18" s="171" t="s">
        <v>13</v>
      </c>
      <c r="O18" s="171" t="s">
        <v>13</v>
      </c>
      <c r="P18" s="171" t="s">
        <v>13</v>
      </c>
      <c r="Q18" s="171" t="s">
        <v>13</v>
      </c>
      <c r="R18" s="171" t="s">
        <v>13</v>
      </c>
      <c r="S18" s="153">
        <v>42.25</v>
      </c>
      <c r="T18" s="171" t="s">
        <v>13</v>
      </c>
      <c r="U18" s="171" t="s">
        <v>13</v>
      </c>
      <c r="V18" s="171" t="s">
        <v>13</v>
      </c>
      <c r="W18" s="171" t="s">
        <v>13</v>
      </c>
      <c r="X18" s="171" t="s">
        <v>13</v>
      </c>
      <c r="Y18" s="171" t="s">
        <v>13</v>
      </c>
      <c r="Z18" s="171" t="s">
        <v>13</v>
      </c>
      <c r="AA18" s="171" t="s">
        <v>13</v>
      </c>
      <c r="AB18" s="171" t="s">
        <v>13</v>
      </c>
      <c r="AC18" s="153">
        <v>42.25</v>
      </c>
      <c r="AD18" s="153">
        <v>42.25</v>
      </c>
      <c r="AF18" s="198"/>
      <c r="AG18" s="198"/>
      <c r="AH18" s="198"/>
      <c r="AI18" s="198"/>
      <c r="AJ18" s="198"/>
    </row>
    <row r="19" spans="2:36" s="14" customFormat="1" x14ac:dyDescent="0.35">
      <c r="B19" s="197" t="s">
        <v>141</v>
      </c>
      <c r="C19" s="200" t="s">
        <v>142</v>
      </c>
      <c r="D19" s="171" t="s">
        <v>13</v>
      </c>
      <c r="E19" s="171" t="s">
        <v>13</v>
      </c>
      <c r="F19" s="171" t="s">
        <v>13</v>
      </c>
      <c r="G19" s="171" t="s">
        <v>13</v>
      </c>
      <c r="H19" s="171" t="s">
        <v>13</v>
      </c>
      <c r="I19" s="171" t="s">
        <v>13</v>
      </c>
      <c r="J19" s="171" t="s">
        <v>13</v>
      </c>
      <c r="K19" s="171" t="s">
        <v>13</v>
      </c>
      <c r="L19" s="171" t="s">
        <v>13</v>
      </c>
      <c r="M19" s="171" t="s">
        <v>13</v>
      </c>
      <c r="N19" s="171" t="s">
        <v>13</v>
      </c>
      <c r="O19" s="171" t="s">
        <v>13</v>
      </c>
      <c r="P19" s="171" t="s">
        <v>13</v>
      </c>
      <c r="Q19" s="171" t="s">
        <v>13</v>
      </c>
      <c r="R19" s="171" t="s">
        <v>13</v>
      </c>
      <c r="S19" s="171" t="s">
        <v>13</v>
      </c>
      <c r="T19" s="171" t="s">
        <v>13</v>
      </c>
      <c r="U19" s="171" t="s">
        <v>13</v>
      </c>
      <c r="V19" s="171" t="s">
        <v>13</v>
      </c>
      <c r="W19" s="171" t="s">
        <v>13</v>
      </c>
      <c r="X19" s="171" t="s">
        <v>13</v>
      </c>
      <c r="Y19" s="171" t="s">
        <v>13</v>
      </c>
      <c r="Z19" s="171" t="s">
        <v>13</v>
      </c>
      <c r="AA19" s="171" t="s">
        <v>13</v>
      </c>
      <c r="AB19" s="171" t="s">
        <v>13</v>
      </c>
      <c r="AC19" s="171" t="s">
        <v>13</v>
      </c>
      <c r="AD19" s="171" t="s">
        <v>13</v>
      </c>
      <c r="AF19" s="198"/>
      <c r="AG19" s="198"/>
      <c r="AH19" s="198"/>
      <c r="AI19" s="198"/>
      <c r="AJ19" s="198"/>
    </row>
    <row r="20" spans="2:36" s="14" customFormat="1" x14ac:dyDescent="0.35">
      <c r="B20" s="197" t="s">
        <v>143</v>
      </c>
      <c r="C20" s="200" t="s">
        <v>144</v>
      </c>
      <c r="D20" s="171" t="s">
        <v>13</v>
      </c>
      <c r="E20" s="171" t="s">
        <v>13</v>
      </c>
      <c r="F20" s="171" t="s">
        <v>13</v>
      </c>
      <c r="G20" s="171" t="s">
        <v>13</v>
      </c>
      <c r="H20" s="171" t="s">
        <v>13</v>
      </c>
      <c r="I20" s="171" t="s">
        <v>13</v>
      </c>
      <c r="J20" s="171" t="s">
        <v>13</v>
      </c>
      <c r="K20" s="171" t="s">
        <v>13</v>
      </c>
      <c r="L20" s="171" t="s">
        <v>13</v>
      </c>
      <c r="M20" s="171" t="s">
        <v>13</v>
      </c>
      <c r="N20" s="171" t="s">
        <v>13</v>
      </c>
      <c r="O20" s="171" t="s">
        <v>13</v>
      </c>
      <c r="P20" s="171" t="s">
        <v>13</v>
      </c>
      <c r="Q20" s="171" t="s">
        <v>13</v>
      </c>
      <c r="R20" s="171" t="s">
        <v>13</v>
      </c>
      <c r="S20" s="153">
        <v>42.25</v>
      </c>
      <c r="T20" s="171" t="s">
        <v>13</v>
      </c>
      <c r="U20" s="171" t="s">
        <v>13</v>
      </c>
      <c r="V20" s="171" t="s">
        <v>13</v>
      </c>
      <c r="W20" s="171" t="s">
        <v>13</v>
      </c>
      <c r="X20" s="171" t="s">
        <v>13</v>
      </c>
      <c r="Y20" s="171" t="s">
        <v>13</v>
      </c>
      <c r="Z20" s="171" t="s">
        <v>13</v>
      </c>
      <c r="AA20" s="171" t="s">
        <v>13</v>
      </c>
      <c r="AB20" s="171" t="s">
        <v>13</v>
      </c>
      <c r="AC20" s="153">
        <v>42.25</v>
      </c>
      <c r="AD20" s="153">
        <v>42.25</v>
      </c>
      <c r="AF20" s="198"/>
      <c r="AG20" s="198"/>
      <c r="AH20" s="198"/>
      <c r="AI20" s="198"/>
      <c r="AJ20" s="198"/>
    </row>
    <row r="21" spans="2:36" s="14" customFormat="1" x14ac:dyDescent="0.35">
      <c r="B21" s="197">
        <v>8</v>
      </c>
      <c r="C21" s="95" t="s">
        <v>145</v>
      </c>
      <c r="D21" s="171" t="s">
        <v>13</v>
      </c>
      <c r="E21" s="171" t="s">
        <v>13</v>
      </c>
      <c r="F21" s="171" t="s">
        <v>13</v>
      </c>
      <c r="G21" s="171" t="s">
        <v>13</v>
      </c>
      <c r="H21" s="171" t="s">
        <v>13</v>
      </c>
      <c r="I21" s="171" t="s">
        <v>13</v>
      </c>
      <c r="J21" s="171" t="s">
        <v>13</v>
      </c>
      <c r="K21" s="171" t="s">
        <v>13</v>
      </c>
      <c r="L21" s="171" t="s">
        <v>13</v>
      </c>
      <c r="M21" s="171" t="s">
        <v>13</v>
      </c>
      <c r="N21" s="171" t="s">
        <v>13</v>
      </c>
      <c r="O21" s="171" t="s">
        <v>13</v>
      </c>
      <c r="P21" s="153">
        <v>820.6</v>
      </c>
      <c r="Q21" s="171" t="s">
        <v>13</v>
      </c>
      <c r="R21" s="171" t="s">
        <v>13</v>
      </c>
      <c r="S21" s="171" t="s">
        <v>13</v>
      </c>
      <c r="T21" s="171" t="s">
        <v>13</v>
      </c>
      <c r="U21" s="171" t="s">
        <v>13</v>
      </c>
      <c r="V21" s="171" t="s">
        <v>13</v>
      </c>
      <c r="W21" s="171" t="s">
        <v>13</v>
      </c>
      <c r="X21" s="171" t="s">
        <v>13</v>
      </c>
      <c r="Y21" s="171" t="s">
        <v>13</v>
      </c>
      <c r="Z21" s="171" t="s">
        <v>13</v>
      </c>
      <c r="AA21" s="171" t="s">
        <v>13</v>
      </c>
      <c r="AB21" s="171" t="s">
        <v>13</v>
      </c>
      <c r="AC21" s="153">
        <v>820.6</v>
      </c>
      <c r="AD21" s="153">
        <v>820.6</v>
      </c>
      <c r="AF21" s="198"/>
      <c r="AG21" s="198"/>
      <c r="AH21" s="198"/>
      <c r="AI21" s="198"/>
      <c r="AJ21" s="198"/>
    </row>
    <row r="22" spans="2:36" s="14" customFormat="1" ht="31" x14ac:dyDescent="0.35">
      <c r="B22" s="197">
        <v>9</v>
      </c>
      <c r="C22" s="95" t="s">
        <v>146</v>
      </c>
      <c r="D22" s="171" t="s">
        <v>13</v>
      </c>
      <c r="E22" s="171" t="s">
        <v>13</v>
      </c>
      <c r="F22" s="171" t="s">
        <v>13</v>
      </c>
      <c r="G22" s="171" t="s">
        <v>13</v>
      </c>
      <c r="H22" s="153">
        <v>664.38</v>
      </c>
      <c r="I22" s="153">
        <v>31.53</v>
      </c>
      <c r="J22" s="153">
        <v>24.17</v>
      </c>
      <c r="K22" s="171" t="s">
        <v>13</v>
      </c>
      <c r="L22" s="153">
        <v>44.27</v>
      </c>
      <c r="M22" s="171" t="s">
        <v>13</v>
      </c>
      <c r="N22" s="153">
        <v>8.01</v>
      </c>
      <c r="O22" s="171" t="s">
        <v>13</v>
      </c>
      <c r="P22" s="153">
        <v>177.01</v>
      </c>
      <c r="Q22" s="171" t="s">
        <v>13</v>
      </c>
      <c r="R22" s="153">
        <v>279.93</v>
      </c>
      <c r="S22" s="153">
        <v>1.34</v>
      </c>
      <c r="T22" s="153">
        <v>0.12</v>
      </c>
      <c r="U22" s="153">
        <v>81.44</v>
      </c>
      <c r="V22" s="171" t="s">
        <v>13</v>
      </c>
      <c r="W22" s="153">
        <v>245.15</v>
      </c>
      <c r="X22" s="171" t="s">
        <v>13</v>
      </c>
      <c r="Y22" s="171" t="s">
        <v>13</v>
      </c>
      <c r="Z22" s="171" t="s">
        <v>13</v>
      </c>
      <c r="AA22" s="171" t="s">
        <v>13</v>
      </c>
      <c r="AB22" s="153">
        <v>201.01</v>
      </c>
      <c r="AC22" s="153">
        <v>1758.36</v>
      </c>
      <c r="AD22" s="153">
        <v>1758.36</v>
      </c>
      <c r="AF22" s="198"/>
      <c r="AG22" s="198"/>
      <c r="AH22" s="198"/>
      <c r="AI22" s="198"/>
      <c r="AJ22" s="198"/>
    </row>
    <row r="23" spans="2:36" s="14" customFormat="1" ht="31" x14ac:dyDescent="0.35">
      <c r="B23" s="197" t="s">
        <v>147</v>
      </c>
      <c r="C23" s="199" t="s">
        <v>148</v>
      </c>
      <c r="D23" s="171" t="s">
        <v>13</v>
      </c>
      <c r="E23" s="171" t="s">
        <v>13</v>
      </c>
      <c r="F23" s="171" t="s">
        <v>13</v>
      </c>
      <c r="G23" s="171" t="s">
        <v>13</v>
      </c>
      <c r="H23" s="153">
        <v>662.92</v>
      </c>
      <c r="I23" s="171" t="s">
        <v>13</v>
      </c>
      <c r="J23" s="171" t="s">
        <v>13</v>
      </c>
      <c r="K23" s="171" t="s">
        <v>13</v>
      </c>
      <c r="L23" s="171" t="s">
        <v>13</v>
      </c>
      <c r="M23" s="171" t="s">
        <v>13</v>
      </c>
      <c r="N23" s="171" t="s">
        <v>13</v>
      </c>
      <c r="O23" s="171" t="s">
        <v>13</v>
      </c>
      <c r="P23" s="153">
        <v>170.48999999999998</v>
      </c>
      <c r="Q23" s="171" t="s">
        <v>13</v>
      </c>
      <c r="R23" s="171" t="s">
        <v>13</v>
      </c>
      <c r="S23" s="153">
        <v>0.02</v>
      </c>
      <c r="T23" s="171" t="s">
        <v>13</v>
      </c>
      <c r="U23" s="171" t="s">
        <v>13</v>
      </c>
      <c r="V23" s="171" t="s">
        <v>13</v>
      </c>
      <c r="W23" s="171" t="s">
        <v>13</v>
      </c>
      <c r="X23" s="171" t="s">
        <v>13</v>
      </c>
      <c r="Y23" s="171" t="s">
        <v>13</v>
      </c>
      <c r="Z23" s="171" t="s">
        <v>13</v>
      </c>
      <c r="AA23" s="171" t="s">
        <v>13</v>
      </c>
      <c r="AB23" s="171" t="s">
        <v>13</v>
      </c>
      <c r="AC23" s="153">
        <v>833.43</v>
      </c>
      <c r="AD23" s="153">
        <v>833.43</v>
      </c>
      <c r="AF23" s="198"/>
      <c r="AG23" s="198"/>
      <c r="AH23" s="198"/>
      <c r="AI23" s="198"/>
      <c r="AJ23" s="198"/>
    </row>
    <row r="24" spans="2:36" s="14" customFormat="1" x14ac:dyDescent="0.35">
      <c r="B24" s="197" t="s">
        <v>149</v>
      </c>
      <c r="C24" s="199" t="s">
        <v>150</v>
      </c>
      <c r="D24" s="171" t="s">
        <v>13</v>
      </c>
      <c r="E24" s="171" t="s">
        <v>13</v>
      </c>
      <c r="F24" s="171" t="s">
        <v>13</v>
      </c>
      <c r="G24" s="171" t="s">
        <v>13</v>
      </c>
      <c r="H24" s="171" t="s">
        <v>13</v>
      </c>
      <c r="I24" s="171" t="s">
        <v>13</v>
      </c>
      <c r="J24" s="171" t="s">
        <v>13</v>
      </c>
      <c r="K24" s="171" t="s">
        <v>13</v>
      </c>
      <c r="L24" s="171" t="s">
        <v>13</v>
      </c>
      <c r="M24" s="171" t="s">
        <v>13</v>
      </c>
      <c r="N24" s="171" t="s">
        <v>13</v>
      </c>
      <c r="O24" s="171" t="s">
        <v>13</v>
      </c>
      <c r="P24" s="153">
        <v>2.73</v>
      </c>
      <c r="Q24" s="171" t="s">
        <v>13</v>
      </c>
      <c r="R24" s="171" t="s">
        <v>13</v>
      </c>
      <c r="S24" s="171" t="s">
        <v>13</v>
      </c>
      <c r="T24" s="171" t="s">
        <v>13</v>
      </c>
      <c r="U24" s="171" t="s">
        <v>13</v>
      </c>
      <c r="V24" s="171" t="s">
        <v>13</v>
      </c>
      <c r="W24" s="171" t="s">
        <v>13</v>
      </c>
      <c r="X24" s="171" t="s">
        <v>13</v>
      </c>
      <c r="Y24" s="171" t="s">
        <v>13</v>
      </c>
      <c r="Z24" s="171" t="s">
        <v>13</v>
      </c>
      <c r="AA24" s="171" t="s">
        <v>13</v>
      </c>
      <c r="AB24" s="171" t="s">
        <v>13</v>
      </c>
      <c r="AC24" s="153">
        <v>2.73</v>
      </c>
      <c r="AD24" s="153">
        <v>2.73</v>
      </c>
      <c r="AF24" s="198"/>
      <c r="AG24" s="198"/>
      <c r="AH24" s="198"/>
      <c r="AI24" s="198"/>
      <c r="AJ24" s="198"/>
    </row>
    <row r="25" spans="2:36" s="14" customFormat="1" x14ac:dyDescent="0.35">
      <c r="B25" s="197" t="s">
        <v>151</v>
      </c>
      <c r="C25" s="199" t="s">
        <v>152</v>
      </c>
      <c r="D25" s="171" t="s">
        <v>13</v>
      </c>
      <c r="E25" s="171" t="s">
        <v>13</v>
      </c>
      <c r="F25" s="171" t="s">
        <v>13</v>
      </c>
      <c r="G25" s="171" t="s">
        <v>13</v>
      </c>
      <c r="H25" s="153">
        <v>662.92</v>
      </c>
      <c r="I25" s="171" t="s">
        <v>13</v>
      </c>
      <c r="J25" s="171" t="s">
        <v>13</v>
      </c>
      <c r="K25" s="171" t="s">
        <v>13</v>
      </c>
      <c r="L25" s="171" t="s">
        <v>13</v>
      </c>
      <c r="M25" s="171" t="s">
        <v>13</v>
      </c>
      <c r="N25" s="171" t="s">
        <v>13</v>
      </c>
      <c r="O25" s="171" t="s">
        <v>13</v>
      </c>
      <c r="P25" s="171" t="s">
        <v>13</v>
      </c>
      <c r="Q25" s="171" t="s">
        <v>13</v>
      </c>
      <c r="R25" s="171" t="s">
        <v>13</v>
      </c>
      <c r="S25" s="171" t="s">
        <v>13</v>
      </c>
      <c r="T25" s="171" t="s">
        <v>13</v>
      </c>
      <c r="U25" s="171" t="s">
        <v>13</v>
      </c>
      <c r="V25" s="171" t="s">
        <v>13</v>
      </c>
      <c r="W25" s="171" t="s">
        <v>13</v>
      </c>
      <c r="X25" s="171" t="s">
        <v>13</v>
      </c>
      <c r="Y25" s="171" t="s">
        <v>13</v>
      </c>
      <c r="Z25" s="171" t="s">
        <v>13</v>
      </c>
      <c r="AA25" s="171" t="s">
        <v>13</v>
      </c>
      <c r="AB25" s="171" t="s">
        <v>13</v>
      </c>
      <c r="AC25" s="153">
        <v>662.92</v>
      </c>
      <c r="AD25" s="153">
        <v>662.92</v>
      </c>
      <c r="AF25" s="198"/>
      <c r="AG25" s="198"/>
      <c r="AH25" s="198"/>
      <c r="AI25" s="198"/>
      <c r="AJ25" s="198"/>
    </row>
    <row r="26" spans="2:36" s="14" customFormat="1" x14ac:dyDescent="0.35">
      <c r="B26" s="197" t="s">
        <v>153</v>
      </c>
      <c r="C26" s="199" t="s">
        <v>154</v>
      </c>
      <c r="D26" s="171" t="s">
        <v>13</v>
      </c>
      <c r="E26" s="171" t="s">
        <v>13</v>
      </c>
      <c r="F26" s="171" t="s">
        <v>13</v>
      </c>
      <c r="G26" s="171" t="s">
        <v>13</v>
      </c>
      <c r="H26" s="171" t="s">
        <v>13</v>
      </c>
      <c r="I26" s="171" t="s">
        <v>13</v>
      </c>
      <c r="J26" s="171" t="s">
        <v>13</v>
      </c>
      <c r="K26" s="171" t="s">
        <v>13</v>
      </c>
      <c r="L26" s="171" t="s">
        <v>13</v>
      </c>
      <c r="M26" s="171" t="s">
        <v>13</v>
      </c>
      <c r="N26" s="171" t="s">
        <v>13</v>
      </c>
      <c r="O26" s="171" t="s">
        <v>13</v>
      </c>
      <c r="P26" s="153">
        <v>167.76</v>
      </c>
      <c r="Q26" s="171" t="s">
        <v>13</v>
      </c>
      <c r="R26" s="171" t="s">
        <v>13</v>
      </c>
      <c r="S26" s="153">
        <v>0.02</v>
      </c>
      <c r="T26" s="171" t="s">
        <v>13</v>
      </c>
      <c r="U26" s="171" t="s">
        <v>13</v>
      </c>
      <c r="V26" s="171" t="s">
        <v>13</v>
      </c>
      <c r="W26" s="171" t="s">
        <v>13</v>
      </c>
      <c r="X26" s="171" t="s">
        <v>13</v>
      </c>
      <c r="Y26" s="171" t="s">
        <v>13</v>
      </c>
      <c r="Z26" s="171" t="s">
        <v>13</v>
      </c>
      <c r="AA26" s="171" t="s">
        <v>13</v>
      </c>
      <c r="AB26" s="171" t="s">
        <v>13</v>
      </c>
      <c r="AC26" s="153">
        <v>167.78</v>
      </c>
      <c r="AD26" s="153">
        <v>167.78</v>
      </c>
      <c r="AF26" s="198"/>
      <c r="AG26" s="198"/>
      <c r="AH26" s="198"/>
      <c r="AI26" s="198"/>
      <c r="AJ26" s="198"/>
    </row>
    <row r="27" spans="2:36" s="14" customFormat="1" ht="31" x14ac:dyDescent="0.35">
      <c r="B27" s="197">
        <v>9.1999999999999993</v>
      </c>
      <c r="C27" s="199" t="s">
        <v>155</v>
      </c>
      <c r="D27" s="171" t="s">
        <v>13</v>
      </c>
      <c r="E27" s="171" t="s">
        <v>13</v>
      </c>
      <c r="F27" s="171" t="s">
        <v>13</v>
      </c>
      <c r="G27" s="171" t="s">
        <v>13</v>
      </c>
      <c r="H27" s="153">
        <v>1.46</v>
      </c>
      <c r="I27" s="153">
        <v>31.53</v>
      </c>
      <c r="J27" s="153">
        <v>24.17</v>
      </c>
      <c r="K27" s="153">
        <v>0</v>
      </c>
      <c r="L27" s="153">
        <v>44.27</v>
      </c>
      <c r="M27" s="171" t="s">
        <v>13</v>
      </c>
      <c r="N27" s="153">
        <v>2</v>
      </c>
      <c r="O27" s="171" t="s">
        <v>13</v>
      </c>
      <c r="P27" s="153">
        <v>0.59</v>
      </c>
      <c r="Q27" s="171" t="s">
        <v>13</v>
      </c>
      <c r="R27" s="171" t="s">
        <v>13</v>
      </c>
      <c r="S27" s="171" t="s">
        <v>13</v>
      </c>
      <c r="T27" s="153">
        <v>0.12</v>
      </c>
      <c r="U27" s="171" t="s">
        <v>13</v>
      </c>
      <c r="V27" s="171" t="s">
        <v>13</v>
      </c>
      <c r="W27" s="153">
        <v>22.96</v>
      </c>
      <c r="X27" s="171" t="s">
        <v>13</v>
      </c>
      <c r="Y27" s="171" t="s">
        <v>13</v>
      </c>
      <c r="Z27" s="171" t="s">
        <v>13</v>
      </c>
      <c r="AA27" s="171" t="s">
        <v>13</v>
      </c>
      <c r="AB27" s="171" t="s">
        <v>13</v>
      </c>
      <c r="AC27" s="153">
        <v>127.10000000000002</v>
      </c>
      <c r="AD27" s="153">
        <v>127.10000000000002</v>
      </c>
      <c r="AF27" s="198"/>
      <c r="AG27" s="198"/>
      <c r="AH27" s="198"/>
      <c r="AI27" s="198"/>
      <c r="AJ27" s="198"/>
    </row>
    <row r="28" spans="2:36" s="14" customFormat="1" ht="31" x14ac:dyDescent="0.35">
      <c r="B28" s="197">
        <v>9.3000000000000007</v>
      </c>
      <c r="C28" s="199" t="s">
        <v>156</v>
      </c>
      <c r="D28" s="171" t="s">
        <v>13</v>
      </c>
      <c r="E28" s="171" t="s">
        <v>13</v>
      </c>
      <c r="F28" s="171" t="s">
        <v>13</v>
      </c>
      <c r="G28" s="171" t="s">
        <v>13</v>
      </c>
      <c r="H28" s="171" t="s">
        <v>13</v>
      </c>
      <c r="I28" s="171" t="s">
        <v>13</v>
      </c>
      <c r="J28" s="171" t="s">
        <v>13</v>
      </c>
      <c r="K28" s="171" t="s">
        <v>13</v>
      </c>
      <c r="L28" s="171" t="s">
        <v>13</v>
      </c>
      <c r="M28" s="171" t="s">
        <v>13</v>
      </c>
      <c r="N28" s="153">
        <v>6.01</v>
      </c>
      <c r="O28" s="171" t="s">
        <v>13</v>
      </c>
      <c r="P28" s="153">
        <v>5.93</v>
      </c>
      <c r="Q28" s="171" t="s">
        <v>13</v>
      </c>
      <c r="R28" s="171" t="s">
        <v>13</v>
      </c>
      <c r="S28" s="153">
        <v>1.32</v>
      </c>
      <c r="T28" s="171" t="s">
        <v>13</v>
      </c>
      <c r="U28" s="171" t="s">
        <v>13</v>
      </c>
      <c r="V28" s="171" t="s">
        <v>13</v>
      </c>
      <c r="W28" s="171" t="s">
        <v>13</v>
      </c>
      <c r="X28" s="171" t="s">
        <v>13</v>
      </c>
      <c r="Y28" s="171" t="s">
        <v>13</v>
      </c>
      <c r="Z28" s="171" t="s">
        <v>13</v>
      </c>
      <c r="AA28" s="171" t="s">
        <v>13</v>
      </c>
      <c r="AB28" s="171" t="s">
        <v>13</v>
      </c>
      <c r="AC28" s="153">
        <v>13.26</v>
      </c>
      <c r="AD28" s="153">
        <v>13.260000000000002</v>
      </c>
      <c r="AF28" s="198"/>
      <c r="AG28" s="198"/>
      <c r="AH28" s="198"/>
      <c r="AI28" s="198"/>
      <c r="AJ28" s="198"/>
    </row>
    <row r="29" spans="2:36" s="14" customFormat="1" x14ac:dyDescent="0.35">
      <c r="B29" s="197" t="s">
        <v>157</v>
      </c>
      <c r="C29" s="199" t="s">
        <v>158</v>
      </c>
      <c r="D29" s="171" t="s">
        <v>13</v>
      </c>
      <c r="E29" s="171" t="s">
        <v>13</v>
      </c>
      <c r="F29" s="171" t="s">
        <v>13</v>
      </c>
      <c r="G29" s="171" t="s">
        <v>13</v>
      </c>
      <c r="H29" s="171" t="s">
        <v>13</v>
      </c>
      <c r="I29" s="171" t="s">
        <v>13</v>
      </c>
      <c r="J29" s="171" t="s">
        <v>13</v>
      </c>
      <c r="K29" s="171" t="s">
        <v>13</v>
      </c>
      <c r="L29" s="171" t="s">
        <v>13</v>
      </c>
      <c r="M29" s="171" t="s">
        <v>13</v>
      </c>
      <c r="N29" s="171" t="s">
        <v>13</v>
      </c>
      <c r="O29" s="171" t="s">
        <v>13</v>
      </c>
      <c r="P29" s="153">
        <v>5.22</v>
      </c>
      <c r="Q29" s="171" t="s">
        <v>13</v>
      </c>
      <c r="R29" s="171" t="s">
        <v>13</v>
      </c>
      <c r="S29" s="171" t="s">
        <v>13</v>
      </c>
      <c r="T29" s="171" t="s">
        <v>13</v>
      </c>
      <c r="U29" s="171" t="s">
        <v>13</v>
      </c>
      <c r="V29" s="171" t="s">
        <v>13</v>
      </c>
      <c r="W29" s="171" t="s">
        <v>13</v>
      </c>
      <c r="X29" s="171" t="s">
        <v>13</v>
      </c>
      <c r="Y29" s="171" t="s">
        <v>13</v>
      </c>
      <c r="Z29" s="171" t="s">
        <v>13</v>
      </c>
      <c r="AA29" s="171" t="s">
        <v>13</v>
      </c>
      <c r="AB29" s="171" t="s">
        <v>13</v>
      </c>
      <c r="AC29" s="153">
        <v>5.22</v>
      </c>
      <c r="AD29" s="153">
        <v>5.22</v>
      </c>
      <c r="AF29" s="198"/>
      <c r="AG29" s="198"/>
      <c r="AH29" s="198"/>
      <c r="AI29" s="198"/>
      <c r="AJ29" s="198"/>
    </row>
    <row r="30" spans="2:36" s="14" customFormat="1" x14ac:dyDescent="0.35">
      <c r="B30" s="197" t="s">
        <v>159</v>
      </c>
      <c r="C30" s="199" t="s">
        <v>160</v>
      </c>
      <c r="D30" s="171" t="s">
        <v>13</v>
      </c>
      <c r="E30" s="171" t="s">
        <v>13</v>
      </c>
      <c r="F30" s="171" t="s">
        <v>13</v>
      </c>
      <c r="G30" s="171" t="s">
        <v>13</v>
      </c>
      <c r="H30" s="171" t="s">
        <v>13</v>
      </c>
      <c r="I30" s="171" t="s">
        <v>13</v>
      </c>
      <c r="J30" s="171" t="s">
        <v>13</v>
      </c>
      <c r="K30" s="171" t="s">
        <v>13</v>
      </c>
      <c r="L30" s="171" t="s">
        <v>13</v>
      </c>
      <c r="M30" s="171" t="s">
        <v>13</v>
      </c>
      <c r="N30" s="171">
        <v>6.01</v>
      </c>
      <c r="O30" s="171" t="s">
        <v>13</v>
      </c>
      <c r="P30" s="171" t="s">
        <v>13</v>
      </c>
      <c r="Q30" s="171" t="s">
        <v>13</v>
      </c>
      <c r="R30" s="171" t="s">
        <v>13</v>
      </c>
      <c r="S30" s="171" t="s">
        <v>13</v>
      </c>
      <c r="T30" s="171" t="s">
        <v>13</v>
      </c>
      <c r="U30" s="171" t="s">
        <v>13</v>
      </c>
      <c r="V30" s="171" t="s">
        <v>13</v>
      </c>
      <c r="W30" s="171" t="s">
        <v>13</v>
      </c>
      <c r="X30" s="171" t="s">
        <v>13</v>
      </c>
      <c r="Y30" s="171" t="s">
        <v>13</v>
      </c>
      <c r="Z30" s="171" t="s">
        <v>13</v>
      </c>
      <c r="AA30" s="171" t="s">
        <v>13</v>
      </c>
      <c r="AB30" s="171" t="s">
        <v>13</v>
      </c>
      <c r="AC30" s="153">
        <v>6.01</v>
      </c>
      <c r="AD30" s="153">
        <v>6.01</v>
      </c>
      <c r="AF30" s="198"/>
      <c r="AG30" s="198"/>
      <c r="AH30" s="198"/>
      <c r="AI30" s="198"/>
      <c r="AJ30" s="198"/>
    </row>
    <row r="31" spans="2:36" s="14" customFormat="1" x14ac:dyDescent="0.35">
      <c r="B31" s="197" t="s">
        <v>161</v>
      </c>
      <c r="C31" s="199" t="s">
        <v>162</v>
      </c>
      <c r="D31" s="171" t="s">
        <v>13</v>
      </c>
      <c r="E31" s="171" t="s">
        <v>13</v>
      </c>
      <c r="F31" s="171" t="s">
        <v>13</v>
      </c>
      <c r="G31" s="171" t="s">
        <v>13</v>
      </c>
      <c r="H31" s="171" t="s">
        <v>13</v>
      </c>
      <c r="I31" s="171" t="s">
        <v>13</v>
      </c>
      <c r="J31" s="171" t="s">
        <v>13</v>
      </c>
      <c r="K31" s="171" t="s">
        <v>13</v>
      </c>
      <c r="L31" s="171" t="s">
        <v>13</v>
      </c>
      <c r="M31" s="171" t="s">
        <v>13</v>
      </c>
      <c r="N31" s="171" t="s">
        <v>13</v>
      </c>
      <c r="O31" s="171" t="s">
        <v>13</v>
      </c>
      <c r="P31" s="153">
        <v>0.71</v>
      </c>
      <c r="Q31" s="171" t="s">
        <v>13</v>
      </c>
      <c r="R31" s="171" t="s">
        <v>13</v>
      </c>
      <c r="S31" s="153">
        <v>1.32</v>
      </c>
      <c r="T31" s="171" t="s">
        <v>13</v>
      </c>
      <c r="U31" s="171" t="s">
        <v>13</v>
      </c>
      <c r="V31" s="171" t="s">
        <v>13</v>
      </c>
      <c r="W31" s="171" t="s">
        <v>13</v>
      </c>
      <c r="X31" s="171" t="s">
        <v>13</v>
      </c>
      <c r="Y31" s="171" t="s">
        <v>13</v>
      </c>
      <c r="Z31" s="171" t="s">
        <v>13</v>
      </c>
      <c r="AA31" s="171" t="s">
        <v>13</v>
      </c>
      <c r="AB31" s="171" t="s">
        <v>13</v>
      </c>
      <c r="AC31" s="153">
        <v>2.0300000000000002</v>
      </c>
      <c r="AD31" s="153">
        <v>2.0300000000000002</v>
      </c>
      <c r="AF31" s="198"/>
      <c r="AG31" s="198"/>
      <c r="AH31" s="198"/>
      <c r="AI31" s="198"/>
      <c r="AJ31" s="198"/>
    </row>
    <row r="32" spans="2:36" s="14" customFormat="1" ht="31" x14ac:dyDescent="0.35">
      <c r="B32" s="197">
        <v>9.4</v>
      </c>
      <c r="C32" s="200" t="s">
        <v>163</v>
      </c>
      <c r="D32" s="171" t="s">
        <v>13</v>
      </c>
      <c r="E32" s="171" t="s">
        <v>13</v>
      </c>
      <c r="F32" s="171" t="s">
        <v>13</v>
      </c>
      <c r="G32" s="171" t="s">
        <v>13</v>
      </c>
      <c r="H32" s="171" t="s">
        <v>13</v>
      </c>
      <c r="I32" s="171" t="s">
        <v>13</v>
      </c>
      <c r="J32" s="171" t="s">
        <v>13</v>
      </c>
      <c r="K32" s="171" t="s">
        <v>13</v>
      </c>
      <c r="L32" s="171" t="s">
        <v>13</v>
      </c>
      <c r="M32" s="171" t="s">
        <v>13</v>
      </c>
      <c r="N32" s="171" t="s">
        <v>13</v>
      </c>
      <c r="O32" s="171" t="s">
        <v>13</v>
      </c>
      <c r="P32" s="171" t="s">
        <v>13</v>
      </c>
      <c r="Q32" s="171" t="s">
        <v>13</v>
      </c>
      <c r="R32" s="153">
        <v>279.93</v>
      </c>
      <c r="S32" s="171" t="s">
        <v>13</v>
      </c>
      <c r="T32" s="171" t="s">
        <v>13</v>
      </c>
      <c r="U32" s="153">
        <v>81.44</v>
      </c>
      <c r="V32" s="171" t="s">
        <v>13</v>
      </c>
      <c r="W32" s="153">
        <v>147.72</v>
      </c>
      <c r="X32" s="171" t="s">
        <v>13</v>
      </c>
      <c r="Y32" s="171" t="s">
        <v>13</v>
      </c>
      <c r="Z32" s="171" t="s">
        <v>13</v>
      </c>
      <c r="AA32" s="171" t="s">
        <v>13</v>
      </c>
      <c r="AB32" s="153">
        <v>201.01</v>
      </c>
      <c r="AC32" s="153">
        <v>710.1</v>
      </c>
      <c r="AD32" s="153">
        <v>710.1</v>
      </c>
      <c r="AF32" s="198"/>
      <c r="AG32" s="198"/>
      <c r="AH32" s="198"/>
      <c r="AI32" s="198"/>
      <c r="AJ32" s="198"/>
    </row>
    <row r="33" spans="2:36" s="14" customFormat="1" ht="31" x14ac:dyDescent="0.35">
      <c r="B33" s="197">
        <v>9.5</v>
      </c>
      <c r="C33" s="199" t="s">
        <v>164</v>
      </c>
      <c r="D33" s="171" t="s">
        <v>13</v>
      </c>
      <c r="E33" s="171" t="s">
        <v>13</v>
      </c>
      <c r="F33" s="171" t="s">
        <v>13</v>
      </c>
      <c r="G33" s="171" t="s">
        <v>13</v>
      </c>
      <c r="H33" s="171" t="s">
        <v>13</v>
      </c>
      <c r="I33" s="171" t="s">
        <v>13</v>
      </c>
      <c r="J33" s="171" t="s">
        <v>13</v>
      </c>
      <c r="K33" s="171" t="s">
        <v>13</v>
      </c>
      <c r="L33" s="171" t="s">
        <v>13</v>
      </c>
      <c r="M33" s="171" t="s">
        <v>13</v>
      </c>
      <c r="N33" s="171" t="s">
        <v>13</v>
      </c>
      <c r="O33" s="171" t="s">
        <v>13</v>
      </c>
      <c r="P33" s="171" t="s">
        <v>13</v>
      </c>
      <c r="Q33" s="171" t="s">
        <v>13</v>
      </c>
      <c r="R33" s="171" t="s">
        <v>13</v>
      </c>
      <c r="S33" s="171" t="s">
        <v>13</v>
      </c>
      <c r="T33" s="171" t="s">
        <v>13</v>
      </c>
      <c r="U33" s="171" t="s">
        <v>13</v>
      </c>
      <c r="V33" s="171" t="s">
        <v>13</v>
      </c>
      <c r="W33" s="153">
        <v>74.47</v>
      </c>
      <c r="X33" s="171" t="s">
        <v>13</v>
      </c>
      <c r="Y33" s="171" t="s">
        <v>13</v>
      </c>
      <c r="Z33" s="171" t="s">
        <v>13</v>
      </c>
      <c r="AA33" s="171" t="s">
        <v>13</v>
      </c>
      <c r="AB33" s="171" t="s">
        <v>13</v>
      </c>
      <c r="AC33" s="153">
        <v>74.47</v>
      </c>
      <c r="AD33" s="153">
        <v>74.47</v>
      </c>
      <c r="AF33" s="198"/>
      <c r="AG33" s="198"/>
      <c r="AH33" s="198"/>
      <c r="AI33" s="198"/>
      <c r="AJ33" s="198"/>
    </row>
    <row r="34" spans="2:36" s="14" customFormat="1" x14ac:dyDescent="0.35">
      <c r="B34" s="197">
        <v>10</v>
      </c>
      <c r="C34" s="95" t="s">
        <v>165</v>
      </c>
      <c r="D34" s="171" t="s">
        <v>13</v>
      </c>
      <c r="E34" s="171" t="s">
        <v>13</v>
      </c>
      <c r="F34" s="171" t="s">
        <v>13</v>
      </c>
      <c r="G34" s="171" t="s">
        <v>13</v>
      </c>
      <c r="H34" s="171" t="s">
        <v>13</v>
      </c>
      <c r="I34" s="171" t="s">
        <v>13</v>
      </c>
      <c r="J34" s="171" t="s">
        <v>13</v>
      </c>
      <c r="K34" s="171" t="s">
        <v>13</v>
      </c>
      <c r="L34" s="171" t="s">
        <v>13</v>
      </c>
      <c r="M34" s="171" t="s">
        <v>13</v>
      </c>
      <c r="N34" s="171" t="s">
        <v>13</v>
      </c>
      <c r="O34" s="171" t="s">
        <v>13</v>
      </c>
      <c r="P34" s="171" t="s">
        <v>13</v>
      </c>
      <c r="Q34" s="171" t="s">
        <v>13</v>
      </c>
      <c r="R34" s="171" t="s">
        <v>13</v>
      </c>
      <c r="S34" s="153">
        <v>34.19</v>
      </c>
      <c r="T34" s="171" t="s">
        <v>13</v>
      </c>
      <c r="U34" s="171" t="s">
        <v>13</v>
      </c>
      <c r="V34" s="171" t="s">
        <v>13</v>
      </c>
      <c r="W34" s="153">
        <v>43.62</v>
      </c>
      <c r="X34" s="171" t="s">
        <v>13</v>
      </c>
      <c r="Y34" s="171" t="s">
        <v>13</v>
      </c>
      <c r="Z34" s="171" t="s">
        <v>13</v>
      </c>
      <c r="AA34" s="171" t="s">
        <v>13</v>
      </c>
      <c r="AB34" s="171" t="s">
        <v>13</v>
      </c>
      <c r="AC34" s="153">
        <v>77.81</v>
      </c>
      <c r="AD34" s="153">
        <v>77.81</v>
      </c>
      <c r="AF34" s="198"/>
      <c r="AG34" s="198"/>
      <c r="AH34" s="198"/>
      <c r="AI34" s="198"/>
      <c r="AJ34" s="198"/>
    </row>
    <row r="35" spans="2:36" s="14" customFormat="1" ht="31" x14ac:dyDescent="0.35">
      <c r="B35" s="197" t="s">
        <v>166</v>
      </c>
      <c r="C35" s="199" t="s">
        <v>167</v>
      </c>
      <c r="D35" s="171" t="s">
        <v>13</v>
      </c>
      <c r="E35" s="171" t="s">
        <v>13</v>
      </c>
      <c r="F35" s="171" t="s">
        <v>13</v>
      </c>
      <c r="G35" s="171" t="s">
        <v>13</v>
      </c>
      <c r="H35" s="153">
        <v>0.02</v>
      </c>
      <c r="I35" s="171" t="s">
        <v>13</v>
      </c>
      <c r="J35" s="171" t="s">
        <v>13</v>
      </c>
      <c r="K35" s="171" t="s">
        <v>13</v>
      </c>
      <c r="L35" s="171" t="s">
        <v>13</v>
      </c>
      <c r="M35" s="171" t="s">
        <v>13</v>
      </c>
      <c r="N35" s="171" t="s">
        <v>13</v>
      </c>
      <c r="O35" s="171" t="s">
        <v>13</v>
      </c>
      <c r="P35" s="171" t="s">
        <v>13</v>
      </c>
      <c r="Q35" s="171" t="s">
        <v>13</v>
      </c>
      <c r="R35" s="171" t="s">
        <v>13</v>
      </c>
      <c r="S35" s="171" t="s">
        <v>13</v>
      </c>
      <c r="T35" s="171" t="s">
        <v>13</v>
      </c>
      <c r="U35" s="171" t="s">
        <v>13</v>
      </c>
      <c r="V35" s="171" t="s">
        <v>13</v>
      </c>
      <c r="W35" s="171" t="s">
        <v>13</v>
      </c>
      <c r="X35" s="171" t="s">
        <v>13</v>
      </c>
      <c r="Y35" s="171" t="s">
        <v>13</v>
      </c>
      <c r="Z35" s="171" t="s">
        <v>13</v>
      </c>
      <c r="AA35" s="171" t="s">
        <v>13</v>
      </c>
      <c r="AB35" s="171" t="s">
        <v>13</v>
      </c>
      <c r="AC35" s="153">
        <v>0.02</v>
      </c>
      <c r="AD35" s="153">
        <v>0.02</v>
      </c>
      <c r="AF35" s="198"/>
      <c r="AG35" s="198"/>
      <c r="AH35" s="198"/>
      <c r="AI35" s="198"/>
      <c r="AJ35" s="198"/>
    </row>
    <row r="36" spans="2:36" s="14" customFormat="1" x14ac:dyDescent="0.35">
      <c r="B36" s="197" t="s">
        <v>168</v>
      </c>
      <c r="C36" s="199" t="s">
        <v>169</v>
      </c>
      <c r="D36" s="171" t="s">
        <v>13</v>
      </c>
      <c r="E36" s="171" t="s">
        <v>13</v>
      </c>
      <c r="F36" s="171" t="s">
        <v>13</v>
      </c>
      <c r="G36" s="171" t="s">
        <v>13</v>
      </c>
      <c r="H36" s="171" t="s">
        <v>13</v>
      </c>
      <c r="I36" s="171" t="s">
        <v>13</v>
      </c>
      <c r="J36" s="171" t="s">
        <v>13</v>
      </c>
      <c r="K36" s="171" t="s">
        <v>13</v>
      </c>
      <c r="L36" s="171" t="s">
        <v>13</v>
      </c>
      <c r="M36" s="171" t="s">
        <v>13</v>
      </c>
      <c r="N36" s="171" t="s">
        <v>13</v>
      </c>
      <c r="O36" s="171" t="s">
        <v>13</v>
      </c>
      <c r="P36" s="171" t="s">
        <v>13</v>
      </c>
      <c r="Q36" s="171" t="s">
        <v>13</v>
      </c>
      <c r="R36" s="171" t="s">
        <v>13</v>
      </c>
      <c r="S36" s="171" t="s">
        <v>13</v>
      </c>
      <c r="T36" s="171" t="s">
        <v>13</v>
      </c>
      <c r="U36" s="171" t="s">
        <v>13</v>
      </c>
      <c r="V36" s="171" t="s">
        <v>13</v>
      </c>
      <c r="W36" s="171" t="s">
        <v>13</v>
      </c>
      <c r="X36" s="171" t="s">
        <v>13</v>
      </c>
      <c r="Y36" s="171" t="s">
        <v>13</v>
      </c>
      <c r="Z36" s="171" t="s">
        <v>13</v>
      </c>
      <c r="AA36" s="171" t="s">
        <v>13</v>
      </c>
      <c r="AB36" s="171" t="s">
        <v>13</v>
      </c>
      <c r="AC36" s="171" t="s">
        <v>13</v>
      </c>
      <c r="AD36" s="171" t="s">
        <v>13</v>
      </c>
      <c r="AF36" s="198"/>
      <c r="AG36" s="198"/>
      <c r="AH36" s="198"/>
      <c r="AI36" s="198"/>
      <c r="AJ36" s="198"/>
    </row>
    <row r="37" spans="2:36" s="14" customFormat="1" x14ac:dyDescent="0.35">
      <c r="B37" s="197" t="s">
        <v>170</v>
      </c>
      <c r="C37" s="199" t="s">
        <v>171</v>
      </c>
      <c r="D37" s="171" t="s">
        <v>13</v>
      </c>
      <c r="E37" s="171" t="s">
        <v>13</v>
      </c>
      <c r="F37" s="171" t="s">
        <v>13</v>
      </c>
      <c r="G37" s="171" t="s">
        <v>13</v>
      </c>
      <c r="H37" s="171" t="s">
        <v>13</v>
      </c>
      <c r="I37" s="171" t="s">
        <v>13</v>
      </c>
      <c r="J37" s="171" t="s">
        <v>13</v>
      </c>
      <c r="K37" s="171" t="s">
        <v>13</v>
      </c>
      <c r="L37" s="171" t="s">
        <v>13</v>
      </c>
      <c r="M37" s="171" t="s">
        <v>13</v>
      </c>
      <c r="N37" s="171" t="s">
        <v>13</v>
      </c>
      <c r="O37" s="171" t="s">
        <v>13</v>
      </c>
      <c r="P37" s="171" t="s">
        <v>13</v>
      </c>
      <c r="Q37" s="171" t="s">
        <v>13</v>
      </c>
      <c r="R37" s="171" t="s">
        <v>13</v>
      </c>
      <c r="S37" s="153">
        <v>30.09</v>
      </c>
      <c r="T37" s="171" t="s">
        <v>13</v>
      </c>
      <c r="U37" s="171" t="s">
        <v>13</v>
      </c>
      <c r="V37" s="171" t="s">
        <v>13</v>
      </c>
      <c r="W37" s="171" t="s">
        <v>13</v>
      </c>
      <c r="X37" s="171" t="s">
        <v>13</v>
      </c>
      <c r="Y37" s="171" t="s">
        <v>13</v>
      </c>
      <c r="Z37" s="171" t="s">
        <v>13</v>
      </c>
      <c r="AA37" s="171" t="s">
        <v>13</v>
      </c>
      <c r="AB37" s="171" t="s">
        <v>13</v>
      </c>
      <c r="AC37" s="153">
        <v>30.09</v>
      </c>
      <c r="AD37" s="153">
        <v>30.09</v>
      </c>
      <c r="AF37" s="198"/>
      <c r="AG37" s="198"/>
      <c r="AH37" s="198"/>
      <c r="AI37" s="198"/>
      <c r="AJ37" s="198"/>
    </row>
    <row r="38" spans="2:36" s="14" customFormat="1" x14ac:dyDescent="0.35">
      <c r="B38" s="197">
        <v>11</v>
      </c>
      <c r="C38" s="188" t="s">
        <v>172</v>
      </c>
      <c r="D38" s="189"/>
      <c r="E38" s="189"/>
      <c r="F38" s="189"/>
      <c r="G38" s="189"/>
      <c r="H38" s="189"/>
      <c r="I38" s="190" t="s">
        <v>108</v>
      </c>
      <c r="J38" s="190" t="s">
        <v>108</v>
      </c>
      <c r="K38" s="190" t="s">
        <v>108</v>
      </c>
      <c r="L38" s="190" t="s">
        <v>108</v>
      </c>
      <c r="M38" s="189"/>
      <c r="N38" s="190" t="s">
        <v>108</v>
      </c>
      <c r="O38" s="189"/>
      <c r="P38" s="189"/>
      <c r="Q38" s="190" t="s">
        <v>108</v>
      </c>
      <c r="R38" s="190" t="s">
        <v>108</v>
      </c>
      <c r="S38" s="189"/>
      <c r="T38" s="190" t="s">
        <v>108</v>
      </c>
      <c r="U38" s="190" t="s">
        <v>108</v>
      </c>
      <c r="V38" s="190" t="s">
        <v>108</v>
      </c>
      <c r="W38" s="189"/>
      <c r="X38" s="189"/>
      <c r="Y38" s="189"/>
      <c r="Z38" s="190" t="s">
        <v>108</v>
      </c>
      <c r="AA38" s="189"/>
      <c r="AB38" s="189"/>
      <c r="AC38" s="189"/>
      <c r="AD38" s="189" t="s">
        <v>108</v>
      </c>
      <c r="AF38" s="198"/>
      <c r="AG38" s="198"/>
      <c r="AH38" s="198"/>
      <c r="AI38" s="198"/>
      <c r="AJ38" s="198"/>
    </row>
    <row r="39" spans="2:36" s="14" customFormat="1" x14ac:dyDescent="0.35">
      <c r="B39" s="201" t="s">
        <v>173</v>
      </c>
      <c r="C39" s="13" t="s">
        <v>174</v>
      </c>
      <c r="D39" s="202">
        <f>D42</f>
        <v>0</v>
      </c>
      <c r="E39" s="202">
        <v>0</v>
      </c>
      <c r="F39" s="202">
        <v>0</v>
      </c>
      <c r="G39" s="202">
        <v>0</v>
      </c>
      <c r="H39" s="202">
        <v>684.26</v>
      </c>
      <c r="I39" s="202">
        <v>31.53</v>
      </c>
      <c r="J39" s="202">
        <v>24.17</v>
      </c>
      <c r="K39" s="202">
        <v>0</v>
      </c>
      <c r="L39" s="202">
        <v>44.27</v>
      </c>
      <c r="M39" s="202">
        <v>22.35</v>
      </c>
      <c r="N39" s="202">
        <v>8</v>
      </c>
      <c r="O39" s="202">
        <v>0</v>
      </c>
      <c r="P39" s="202">
        <v>997.62</v>
      </c>
      <c r="Q39" s="202">
        <v>0</v>
      </c>
      <c r="R39" s="202">
        <v>279.93</v>
      </c>
      <c r="S39" s="202">
        <v>160.08000000000001</v>
      </c>
      <c r="T39" s="202">
        <v>0.12</v>
      </c>
      <c r="U39" s="202">
        <v>81.44</v>
      </c>
      <c r="V39" s="202">
        <v>0</v>
      </c>
      <c r="W39" s="202">
        <v>288.77</v>
      </c>
      <c r="X39" s="202">
        <v>0</v>
      </c>
      <c r="Y39" s="202">
        <v>0</v>
      </c>
      <c r="Z39" s="202">
        <v>0</v>
      </c>
      <c r="AA39" s="202">
        <v>0</v>
      </c>
      <c r="AB39" s="202">
        <v>201.01</v>
      </c>
      <c r="AC39" s="202">
        <v>3303.6399999999994</v>
      </c>
      <c r="AD39" s="202">
        <v>3288.2899999999995</v>
      </c>
      <c r="AF39" s="198"/>
      <c r="AG39" s="198"/>
      <c r="AH39" s="198"/>
      <c r="AI39" s="198"/>
      <c r="AJ39" s="198"/>
    </row>
    <row r="44" spans="2:36" x14ac:dyDescent="0.35">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row>
    <row r="45" spans="2:36" x14ac:dyDescent="0.35">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row>
    <row r="46" spans="2:36" x14ac:dyDescent="0.35">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row>
    <row r="47" spans="2:36" x14ac:dyDescent="0.35">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row>
    <row r="48" spans="2:36" x14ac:dyDescent="0.35">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row>
  </sheetData>
  <mergeCells count="2">
    <mergeCell ref="C5:C7"/>
    <mergeCell ref="D5:AB5"/>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2EBAA-622F-4153-8ECC-D09FF60CC749}">
  <dimension ref="B1:K9"/>
  <sheetViews>
    <sheetView workbookViewId="0"/>
  </sheetViews>
  <sheetFormatPr defaultColWidth="11.453125" defaultRowHeight="15.5" x14ac:dyDescent="0.35"/>
  <cols>
    <col min="1" max="1" width="8.7265625" style="637" customWidth="1"/>
    <col min="2" max="2" width="10.453125" style="663" customWidth="1"/>
    <col min="3" max="3" width="99.453125" style="637" customWidth="1"/>
    <col min="4" max="4" width="102.453125" style="637" customWidth="1"/>
    <col min="5" max="16384" width="11.453125" style="637"/>
  </cols>
  <sheetData>
    <row r="1" spans="2:11" ht="21.5" customHeight="1" x14ac:dyDescent="0.35"/>
    <row r="2" spans="2:11" x14ac:dyDescent="0.35">
      <c r="B2" s="1224" t="s">
        <v>1789</v>
      </c>
      <c r="C2" s="1224"/>
      <c r="D2" s="1224"/>
      <c r="E2" s="662"/>
      <c r="F2" s="662"/>
      <c r="G2" s="662"/>
      <c r="H2" s="662"/>
      <c r="I2" s="662"/>
      <c r="J2" s="662"/>
      <c r="K2" s="662"/>
    </row>
    <row r="3" spans="2:11" x14ac:dyDescent="0.35">
      <c r="B3" s="678"/>
      <c r="D3" s="679" t="s">
        <v>1416</v>
      </c>
    </row>
    <row r="4" spans="2:11" ht="409.5" x14ac:dyDescent="0.35">
      <c r="B4" s="680" t="s">
        <v>915</v>
      </c>
      <c r="C4" s="681" t="s">
        <v>1418</v>
      </c>
      <c r="D4" s="659" t="s">
        <v>1419</v>
      </c>
    </row>
    <row r="5" spans="2:11" ht="108.5" x14ac:dyDescent="0.35">
      <c r="B5" s="682" t="s">
        <v>309</v>
      </c>
      <c r="C5" s="1" t="s">
        <v>1420</v>
      </c>
      <c r="D5" s="659" t="s">
        <v>1421</v>
      </c>
    </row>
    <row r="6" spans="2:11" ht="62" x14ac:dyDescent="0.35">
      <c r="B6" s="682" t="s">
        <v>916</v>
      </c>
      <c r="C6" s="2" t="s">
        <v>1422</v>
      </c>
      <c r="D6" s="683" t="s">
        <v>1423</v>
      </c>
    </row>
    <row r="7" spans="2:11" ht="62" x14ac:dyDescent="0.35">
      <c r="B7" s="684" t="s">
        <v>1424</v>
      </c>
      <c r="C7" s="685" t="s">
        <v>1425</v>
      </c>
      <c r="D7" s="685" t="s">
        <v>1426</v>
      </c>
    </row>
    <row r="9" spans="2:11" x14ac:dyDescent="0.35">
      <c r="C9" s="79"/>
    </row>
  </sheetData>
  <mergeCells count="1">
    <mergeCell ref="B2:D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E8C67-6FED-4C27-9532-262C93A29B1F}">
  <dimension ref="B1:E17"/>
  <sheetViews>
    <sheetView workbookViewId="0"/>
  </sheetViews>
  <sheetFormatPr defaultRowHeight="15.5" x14ac:dyDescent="0.35"/>
  <cols>
    <col min="1" max="2" width="8.7265625" style="5"/>
    <col min="3" max="3" width="40.36328125" style="5" customWidth="1"/>
    <col min="4" max="4" width="23.54296875" style="5" customWidth="1"/>
    <col min="5" max="16384" width="8.7265625" style="5"/>
  </cols>
  <sheetData>
    <row r="1" spans="2:5" ht="21.5" customHeight="1" x14ac:dyDescent="0.35"/>
    <row r="2" spans="2:5" x14ac:dyDescent="0.35">
      <c r="B2" s="6" t="s">
        <v>1560</v>
      </c>
      <c r="D2" s="7"/>
    </row>
    <row r="3" spans="2:5" ht="17.5" customHeight="1" x14ac:dyDescent="0.35">
      <c r="B3" s="7" t="s">
        <v>93</v>
      </c>
      <c r="D3" s="7"/>
    </row>
    <row r="4" spans="2:5" x14ac:dyDescent="0.35">
      <c r="C4" s="6"/>
      <c r="D4" s="7"/>
    </row>
    <row r="5" spans="2:5" x14ac:dyDescent="0.35">
      <c r="B5" s="3"/>
      <c r="C5" s="4"/>
      <c r="D5" s="8" t="s">
        <v>0</v>
      </c>
    </row>
    <row r="6" spans="2:5" x14ac:dyDescent="0.35">
      <c r="B6" s="258"/>
      <c r="C6" s="10"/>
      <c r="D6" s="11" t="s">
        <v>1</v>
      </c>
    </row>
    <row r="7" spans="2:5" x14ac:dyDescent="0.35">
      <c r="B7" s="72"/>
      <c r="C7" s="254" t="s">
        <v>2</v>
      </c>
      <c r="D7" s="255"/>
      <c r="E7" s="14"/>
    </row>
    <row r="8" spans="2:5" x14ac:dyDescent="0.35">
      <c r="B8" s="72">
        <v>1</v>
      </c>
      <c r="C8" s="15" t="s">
        <v>3</v>
      </c>
      <c r="D8" s="16" t="s">
        <v>13</v>
      </c>
      <c r="E8" s="14"/>
    </row>
    <row r="9" spans="2:5" x14ac:dyDescent="0.35">
      <c r="B9" s="72">
        <v>2</v>
      </c>
      <c r="C9" s="15" t="s">
        <v>4</v>
      </c>
      <c r="D9" s="16" t="s">
        <v>13</v>
      </c>
      <c r="E9" s="17"/>
    </row>
    <row r="10" spans="2:5" x14ac:dyDescent="0.35">
      <c r="B10" s="72">
        <v>3</v>
      </c>
      <c r="C10" s="15" t="s">
        <v>5</v>
      </c>
      <c r="D10" s="18">
        <v>39.423468</v>
      </c>
      <c r="E10" s="14"/>
    </row>
    <row r="11" spans="2:5" x14ac:dyDescent="0.35">
      <c r="B11" s="72">
        <v>4</v>
      </c>
      <c r="C11" s="15" t="s">
        <v>6</v>
      </c>
      <c r="D11" s="16" t="s">
        <v>13</v>
      </c>
      <c r="E11" s="14"/>
    </row>
    <row r="12" spans="2:5" x14ac:dyDescent="0.35">
      <c r="B12" s="72"/>
      <c r="C12" s="256" t="s">
        <v>7</v>
      </c>
      <c r="D12" s="257"/>
      <c r="E12" s="14"/>
    </row>
    <row r="13" spans="2:5" x14ac:dyDescent="0.35">
      <c r="B13" s="72">
        <v>5</v>
      </c>
      <c r="C13" s="15" t="s">
        <v>8</v>
      </c>
      <c r="D13" s="16" t="s">
        <v>13</v>
      </c>
      <c r="E13" s="14"/>
    </row>
    <row r="14" spans="2:5" x14ac:dyDescent="0.35">
      <c r="B14" s="72">
        <v>6</v>
      </c>
      <c r="C14" s="15" t="s">
        <v>9</v>
      </c>
      <c r="D14" s="16" t="s">
        <v>13</v>
      </c>
      <c r="E14" s="14"/>
    </row>
    <row r="15" spans="2:5" x14ac:dyDescent="0.35">
      <c r="B15" s="72">
        <v>7</v>
      </c>
      <c r="C15" s="15" t="s">
        <v>10</v>
      </c>
      <c r="D15" s="16" t="s">
        <v>13</v>
      </c>
      <c r="E15" s="14"/>
    </row>
    <row r="16" spans="2:5" x14ac:dyDescent="0.35">
      <c r="B16" s="12">
        <v>8</v>
      </c>
      <c r="C16" s="13" t="s">
        <v>12</v>
      </c>
      <c r="D16" s="16" t="s">
        <v>13</v>
      </c>
      <c r="E16" s="14"/>
    </row>
    <row r="17" spans="2:5" x14ac:dyDescent="0.35">
      <c r="B17" s="72">
        <v>9</v>
      </c>
      <c r="C17" s="73" t="s">
        <v>11</v>
      </c>
      <c r="D17" s="74">
        <v>39.423468</v>
      </c>
      <c r="E17" s="14"/>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09AD3-380C-41FA-BEE6-6F16B07EF0CD}">
  <dimension ref="B1:I17"/>
  <sheetViews>
    <sheetView topLeftCell="A7" workbookViewId="0"/>
  </sheetViews>
  <sheetFormatPr defaultColWidth="8.81640625" defaultRowHeight="15.5" x14ac:dyDescent="0.35"/>
  <cols>
    <col min="1" max="1" width="8.6328125" style="637" customWidth="1"/>
    <col min="2" max="2" width="81" style="637" customWidth="1"/>
    <col min="3" max="3" width="23.36328125" style="637" customWidth="1"/>
    <col min="4" max="4" width="114.36328125" style="637" customWidth="1"/>
    <col min="5" max="6" width="22.453125" style="637" customWidth="1"/>
    <col min="7" max="7" width="8.81640625" style="637"/>
    <col min="8" max="8" width="13.36328125" style="877" customWidth="1"/>
    <col min="9" max="9" width="52.453125" style="637" customWidth="1"/>
    <col min="10" max="16384" width="8.81640625" style="637"/>
  </cols>
  <sheetData>
    <row r="1" spans="2:9" hidden="1" x14ac:dyDescent="0.35"/>
    <row r="2" spans="2:9" hidden="1" x14ac:dyDescent="0.35">
      <c r="I2" s="678"/>
    </row>
    <row r="3" spans="2:9" ht="124" hidden="1" x14ac:dyDescent="0.35">
      <c r="B3" s="1232" t="s">
        <v>792</v>
      </c>
      <c r="C3" s="878" t="s">
        <v>1427</v>
      </c>
      <c r="D3" s="879"/>
      <c r="E3" s="677"/>
      <c r="F3" s="879"/>
      <c r="G3" s="880"/>
      <c r="I3" s="79"/>
    </row>
    <row r="4" spans="2:9" ht="170.5" hidden="1" x14ac:dyDescent="0.35">
      <c r="B4" s="1233"/>
      <c r="C4" s="881" t="s">
        <v>1428</v>
      </c>
      <c r="D4" s="882"/>
      <c r="E4" s="677"/>
      <c r="F4" s="882"/>
      <c r="G4" s="883"/>
    </row>
    <row r="5" spans="2:9" ht="77.5" hidden="1" x14ac:dyDescent="0.35">
      <c r="B5" s="1234"/>
      <c r="C5" s="878" t="s">
        <v>1429</v>
      </c>
      <c r="D5" s="879"/>
      <c r="E5" s="677"/>
      <c r="F5" s="879"/>
      <c r="G5" s="880"/>
    </row>
    <row r="6" spans="2:9" hidden="1" x14ac:dyDescent="0.35">
      <c r="B6" s="884"/>
      <c r="C6" s="677"/>
      <c r="D6" s="677"/>
      <c r="E6" s="677"/>
      <c r="F6" s="677"/>
      <c r="G6" s="677"/>
    </row>
    <row r="7" spans="2:9" ht="21.5" customHeight="1" x14ac:dyDescent="0.35">
      <c r="B7" s="884"/>
      <c r="C7" s="677"/>
      <c r="D7" s="677"/>
      <c r="E7" s="677"/>
      <c r="F7" s="677"/>
      <c r="G7" s="677"/>
    </row>
    <row r="8" spans="2:9" x14ac:dyDescent="0.35">
      <c r="B8" s="642" t="s">
        <v>1430</v>
      </c>
    </row>
    <row r="9" spans="2:9" x14ac:dyDescent="0.35">
      <c r="B9" s="637" t="s">
        <v>1310</v>
      </c>
    </row>
    <row r="12" spans="2:9" x14ac:dyDescent="0.35">
      <c r="B12" s="651" t="s">
        <v>1311</v>
      </c>
      <c r="C12" s="651" t="s">
        <v>978</v>
      </c>
      <c r="D12" s="878" t="s">
        <v>977</v>
      </c>
      <c r="G12" s="877"/>
      <c r="H12" s="637"/>
    </row>
    <row r="13" spans="2:9" ht="124" x14ac:dyDescent="0.35">
      <c r="B13" s="885" t="s">
        <v>1431</v>
      </c>
      <c r="C13" s="886" t="s">
        <v>915</v>
      </c>
      <c r="D13" s="358" t="s">
        <v>1432</v>
      </c>
      <c r="E13" s="887"/>
      <c r="G13" s="877"/>
      <c r="H13" s="637"/>
    </row>
    <row r="14" spans="2:9" ht="155" x14ac:dyDescent="0.35">
      <c r="B14" s="885" t="s">
        <v>1433</v>
      </c>
      <c r="C14" s="886" t="s">
        <v>309</v>
      </c>
      <c r="D14" s="660" t="s">
        <v>1434</v>
      </c>
      <c r="E14" s="887"/>
      <c r="G14" s="877"/>
      <c r="H14" s="637"/>
    </row>
    <row r="15" spans="2:9" ht="31" x14ac:dyDescent="0.35">
      <c r="B15" s="885" t="s">
        <v>1435</v>
      </c>
      <c r="C15" s="886" t="s">
        <v>916</v>
      </c>
      <c r="D15" s="660" t="s">
        <v>1436</v>
      </c>
      <c r="E15" s="887"/>
      <c r="G15" s="877"/>
      <c r="H15" s="637"/>
    </row>
    <row r="16" spans="2:9" ht="124" x14ac:dyDescent="0.35">
      <c r="B16" s="885" t="s">
        <v>1435</v>
      </c>
      <c r="C16" s="886" t="s">
        <v>917</v>
      </c>
      <c r="D16" s="660" t="s">
        <v>1437</v>
      </c>
      <c r="E16" s="887"/>
      <c r="G16" s="877"/>
      <c r="H16" s="637"/>
    </row>
    <row r="17" spans="2:5" ht="232.5" x14ac:dyDescent="0.35">
      <c r="B17" s="885" t="s">
        <v>1438</v>
      </c>
      <c r="C17" s="886" t="s">
        <v>918</v>
      </c>
      <c r="D17" s="660" t="s">
        <v>1439</v>
      </c>
      <c r="E17" s="887"/>
    </row>
  </sheetData>
  <mergeCells count="1">
    <mergeCell ref="B3:B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F7D84-BBF8-4CE7-938C-16C316223EA4}">
  <dimension ref="B1:I23"/>
  <sheetViews>
    <sheetView zoomScale="115" zoomScaleNormal="115" workbookViewId="0"/>
  </sheetViews>
  <sheetFormatPr defaultRowHeight="15.5" x14ac:dyDescent="0.35"/>
  <cols>
    <col min="1" max="1" width="8.7265625" style="5"/>
    <col min="2" max="2" width="12.453125" style="5" customWidth="1"/>
    <col min="3" max="3" width="57.54296875" style="5" customWidth="1"/>
    <col min="4" max="7" width="22.6328125" style="5" customWidth="1"/>
    <col min="8" max="16384" width="8.7265625" style="5"/>
  </cols>
  <sheetData>
    <row r="1" spans="2:9" ht="22" customHeight="1" x14ac:dyDescent="0.35"/>
    <row r="2" spans="2:9" x14ac:dyDescent="0.35">
      <c r="B2" s="437" t="s">
        <v>697</v>
      </c>
      <c r="D2" s="20"/>
      <c r="E2" s="438"/>
      <c r="F2" s="438"/>
      <c r="G2" s="20"/>
    </row>
    <row r="3" spans="2:9" x14ac:dyDescent="0.35">
      <c r="B3" s="7" t="s">
        <v>93</v>
      </c>
      <c r="D3" s="20"/>
      <c r="E3" s="20"/>
      <c r="F3" s="20"/>
      <c r="G3" s="20"/>
    </row>
    <row r="4" spans="2:9" x14ac:dyDescent="0.35">
      <c r="C4" s="20"/>
      <c r="D4" s="20"/>
      <c r="E4" s="20"/>
      <c r="F4" s="20"/>
      <c r="G4" s="20"/>
    </row>
    <row r="5" spans="2:9" x14ac:dyDescent="0.35">
      <c r="B5" s="439"/>
      <c r="C5" s="440"/>
      <c r="D5" s="441" t="s">
        <v>0</v>
      </c>
      <c r="E5" s="441" t="s">
        <v>14</v>
      </c>
      <c r="F5" s="441" t="s">
        <v>15</v>
      </c>
      <c r="G5" s="441" t="s">
        <v>16</v>
      </c>
    </row>
    <row r="6" spans="2:9" x14ac:dyDescent="0.35">
      <c r="B6" s="442"/>
      <c r="C6" s="443" t="s">
        <v>698</v>
      </c>
      <c r="D6" s="444">
        <v>46022</v>
      </c>
      <c r="E6" s="445" t="s">
        <v>699</v>
      </c>
      <c r="F6" s="445" t="s">
        <v>700</v>
      </c>
      <c r="G6" s="445" t="s">
        <v>701</v>
      </c>
    </row>
    <row r="7" spans="2:9" x14ac:dyDescent="0.35">
      <c r="B7" s="446">
        <v>1</v>
      </c>
      <c r="C7" s="447" t="s">
        <v>702</v>
      </c>
      <c r="D7" s="454"/>
      <c r="E7" s="454"/>
      <c r="F7" s="454"/>
      <c r="G7" s="448">
        <v>60.819132764999999</v>
      </c>
    </row>
    <row r="8" spans="2:9" ht="46.5" x14ac:dyDescent="0.35">
      <c r="B8" s="449" t="s">
        <v>660</v>
      </c>
      <c r="C8" s="450" t="s">
        <v>703</v>
      </c>
      <c r="D8" s="454"/>
      <c r="E8" s="454"/>
      <c r="F8" s="454"/>
      <c r="G8" s="448">
        <v>60.819132764999999</v>
      </c>
    </row>
    <row r="9" spans="2:9" x14ac:dyDescent="0.35">
      <c r="B9" s="451" t="s">
        <v>704</v>
      </c>
      <c r="C9" s="443" t="s">
        <v>705</v>
      </c>
      <c r="D9" s="452" t="s">
        <v>706</v>
      </c>
      <c r="E9" s="452" t="s">
        <v>706</v>
      </c>
      <c r="F9" s="452" t="s">
        <v>706</v>
      </c>
      <c r="G9" s="452" t="s">
        <v>706</v>
      </c>
    </row>
    <row r="10" spans="2:9" x14ac:dyDescent="0.35">
      <c r="B10" s="451" t="s">
        <v>707</v>
      </c>
      <c r="C10" s="443" t="s">
        <v>708</v>
      </c>
      <c r="D10" s="452" t="s">
        <v>706</v>
      </c>
      <c r="E10" s="452" t="s">
        <v>706</v>
      </c>
      <c r="F10" s="452" t="s">
        <v>706</v>
      </c>
      <c r="G10" s="452" t="s">
        <v>706</v>
      </c>
    </row>
    <row r="11" spans="2:9" x14ac:dyDescent="0.35">
      <c r="B11" s="451" t="s">
        <v>709</v>
      </c>
      <c r="C11" s="25" t="s">
        <v>710</v>
      </c>
      <c r="D11" s="452" t="s">
        <v>706</v>
      </c>
      <c r="E11" s="452" t="s">
        <v>706</v>
      </c>
      <c r="F11" s="452" t="s">
        <v>706</v>
      </c>
      <c r="G11" s="452" t="s">
        <v>706</v>
      </c>
      <c r="I11" s="118"/>
    </row>
    <row r="12" spans="2:9" x14ac:dyDescent="0.35">
      <c r="B12" s="451" t="s">
        <v>711</v>
      </c>
      <c r="C12" s="443" t="s">
        <v>712</v>
      </c>
      <c r="D12" s="452" t="s">
        <v>706</v>
      </c>
      <c r="E12" s="452" t="s">
        <v>706</v>
      </c>
      <c r="F12" s="452" t="s">
        <v>706</v>
      </c>
      <c r="G12" s="452" t="s">
        <v>706</v>
      </c>
    </row>
    <row r="13" spans="2:9" x14ac:dyDescent="0.35">
      <c r="B13" s="446">
        <v>2</v>
      </c>
      <c r="C13" s="447" t="s">
        <v>713</v>
      </c>
      <c r="D13" s="454"/>
      <c r="E13" s="454"/>
      <c r="F13" s="454"/>
      <c r="G13" s="448">
        <v>13.114532333333335</v>
      </c>
      <c r="I13" s="118"/>
    </row>
    <row r="14" spans="2:9" x14ac:dyDescent="0.35">
      <c r="B14" s="451" t="s">
        <v>714</v>
      </c>
      <c r="C14" s="443" t="s">
        <v>715</v>
      </c>
      <c r="D14" s="452" t="s">
        <v>706</v>
      </c>
      <c r="E14" s="452" t="s">
        <v>706</v>
      </c>
      <c r="F14" s="452" t="s">
        <v>706</v>
      </c>
      <c r="G14" s="452" t="s">
        <v>706</v>
      </c>
    </row>
    <row r="15" spans="2:9" x14ac:dyDescent="0.35">
      <c r="B15" s="451" t="s">
        <v>716</v>
      </c>
      <c r="C15" s="443" t="s">
        <v>717</v>
      </c>
      <c r="D15" s="452" t="s">
        <v>706</v>
      </c>
      <c r="E15" s="452" t="s">
        <v>706</v>
      </c>
      <c r="F15" s="452" t="s">
        <v>706</v>
      </c>
      <c r="G15" s="452" t="s">
        <v>706</v>
      </c>
    </row>
    <row r="16" spans="2:9" x14ac:dyDescent="0.35">
      <c r="B16" s="451" t="s">
        <v>718</v>
      </c>
      <c r="C16" s="443" t="s">
        <v>719</v>
      </c>
      <c r="D16" s="452" t="s">
        <v>706</v>
      </c>
      <c r="E16" s="452" t="s">
        <v>706</v>
      </c>
      <c r="F16" s="452" t="s">
        <v>706</v>
      </c>
      <c r="G16" s="452" t="s">
        <v>706</v>
      </c>
    </row>
    <row r="17" spans="2:7" x14ac:dyDescent="0.35">
      <c r="B17" s="451" t="s">
        <v>720</v>
      </c>
      <c r="C17" s="443" t="s">
        <v>721</v>
      </c>
      <c r="D17" s="452" t="s">
        <v>706</v>
      </c>
      <c r="E17" s="452" t="s">
        <v>706</v>
      </c>
      <c r="F17" s="452" t="s">
        <v>706</v>
      </c>
      <c r="G17" s="452" t="s">
        <v>706</v>
      </c>
    </row>
    <row r="18" spans="2:7" x14ac:dyDescent="0.35">
      <c r="B18" s="446">
        <v>3</v>
      </c>
      <c r="C18" s="447" t="s">
        <v>722</v>
      </c>
      <c r="D18" s="455"/>
      <c r="E18" s="454"/>
      <c r="F18" s="454"/>
      <c r="G18" s="448">
        <v>1.1075503333333332</v>
      </c>
    </row>
    <row r="19" spans="2:7" x14ac:dyDescent="0.35">
      <c r="B19" s="451" t="s">
        <v>723</v>
      </c>
      <c r="C19" s="443" t="s">
        <v>724</v>
      </c>
      <c r="D19" s="452" t="s">
        <v>706</v>
      </c>
      <c r="E19" s="452" t="s">
        <v>706</v>
      </c>
      <c r="F19" s="452" t="s">
        <v>706</v>
      </c>
      <c r="G19" s="452" t="s">
        <v>706</v>
      </c>
    </row>
    <row r="20" spans="2:7" x14ac:dyDescent="0.35">
      <c r="B20" s="451" t="s">
        <v>725</v>
      </c>
      <c r="C20" s="443" t="s">
        <v>726</v>
      </c>
      <c r="D20" s="452" t="s">
        <v>706</v>
      </c>
      <c r="E20" s="452" t="s">
        <v>706</v>
      </c>
      <c r="F20" s="452" t="s">
        <v>706</v>
      </c>
      <c r="G20" s="452" t="s">
        <v>706</v>
      </c>
    </row>
    <row r="21" spans="2:7" ht="31" x14ac:dyDescent="0.35">
      <c r="B21" s="451" t="s">
        <v>727</v>
      </c>
      <c r="C21" s="25" t="s">
        <v>728</v>
      </c>
      <c r="D21" s="454"/>
      <c r="E21" s="454"/>
      <c r="F21" s="454"/>
      <c r="G21" s="453">
        <v>0</v>
      </c>
    </row>
    <row r="22" spans="2:7" x14ac:dyDescent="0.35">
      <c r="B22" s="451">
        <v>4</v>
      </c>
      <c r="C22" s="447" t="s">
        <v>729</v>
      </c>
      <c r="D22" s="454"/>
      <c r="E22" s="454"/>
      <c r="F22" s="454"/>
      <c r="G22" s="453">
        <v>75.041215431666657</v>
      </c>
    </row>
    <row r="23" spans="2:7" x14ac:dyDescent="0.35">
      <c r="B23" s="451">
        <v>5</v>
      </c>
      <c r="C23" s="447" t="s">
        <v>730</v>
      </c>
      <c r="D23" s="454"/>
      <c r="E23" s="454"/>
      <c r="F23" s="454"/>
      <c r="G23" s="26">
        <v>9.0049458517999987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54E3C-D103-4CBA-B43C-5D295661A86A}">
  <dimension ref="B1:E10"/>
  <sheetViews>
    <sheetView workbookViewId="0"/>
  </sheetViews>
  <sheetFormatPr defaultRowHeight="15.5" x14ac:dyDescent="0.35"/>
  <cols>
    <col min="1" max="1" width="8.7265625" style="5"/>
    <col min="2" max="2" width="8.6328125" style="5" customWidth="1"/>
    <col min="3" max="3" width="91.1796875" style="5" customWidth="1"/>
    <col min="4" max="4" width="22.6328125" style="5" customWidth="1"/>
    <col min="5" max="16384" width="8.7265625" style="5"/>
  </cols>
  <sheetData>
    <row r="1" spans="2:5" ht="22" customHeight="1" x14ac:dyDescent="0.35"/>
    <row r="2" spans="2:5" x14ac:dyDescent="0.35">
      <c r="B2" s="19" t="s">
        <v>1575</v>
      </c>
      <c r="D2" s="20"/>
      <c r="E2" s="20"/>
    </row>
    <row r="3" spans="2:5" ht="14" customHeight="1" x14ac:dyDescent="0.35">
      <c r="B3" s="20" t="s">
        <v>93</v>
      </c>
      <c r="D3" s="20"/>
      <c r="E3" s="20"/>
    </row>
    <row r="4" spans="2:5" ht="20.5" customHeight="1" x14ac:dyDescent="0.35">
      <c r="E4" s="21"/>
    </row>
    <row r="5" spans="2:5" x14ac:dyDescent="0.35">
      <c r="B5" s="22"/>
      <c r="C5" s="22"/>
      <c r="D5" s="23" t="s">
        <v>0</v>
      </c>
      <c r="E5" s="21"/>
    </row>
    <row r="6" spans="2:5" x14ac:dyDescent="0.35">
      <c r="B6" s="24">
        <v>1</v>
      </c>
      <c r="C6" s="25" t="s">
        <v>659</v>
      </c>
      <c r="D6" s="26">
        <v>9.0049458517999987</v>
      </c>
      <c r="E6" s="27"/>
    </row>
    <row r="7" spans="2:5" ht="31" x14ac:dyDescent="0.35">
      <c r="B7" s="24" t="s">
        <v>660</v>
      </c>
      <c r="C7" s="25" t="s">
        <v>661</v>
      </c>
      <c r="D7" s="28">
        <v>0</v>
      </c>
      <c r="E7" s="27"/>
    </row>
    <row r="8" spans="2:5" x14ac:dyDescent="0.35">
      <c r="B8" s="24">
        <v>2</v>
      </c>
      <c r="C8" s="253" t="s">
        <v>662</v>
      </c>
      <c r="D8" s="252"/>
      <c r="E8" s="27"/>
    </row>
    <row r="9" spans="2:5" x14ac:dyDescent="0.35">
      <c r="B9" s="24">
        <v>3</v>
      </c>
      <c r="C9" s="25" t="s">
        <v>663</v>
      </c>
      <c r="D9" s="26">
        <v>9.0049458518000005</v>
      </c>
      <c r="E9" s="27"/>
    </row>
    <row r="10" spans="2:5" x14ac:dyDescent="0.35">
      <c r="B10" s="24">
        <v>4</v>
      </c>
      <c r="C10" s="25" t="s">
        <v>664</v>
      </c>
      <c r="D10" s="26">
        <v>112.56182314749998</v>
      </c>
      <c r="E10" s="27"/>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1D1B-0EB2-4F4E-A866-04388588463C}">
  <dimension ref="B1:R10"/>
  <sheetViews>
    <sheetView zoomScale="115" zoomScaleNormal="115" workbookViewId="0"/>
  </sheetViews>
  <sheetFormatPr defaultRowHeight="15.5" x14ac:dyDescent="0.35"/>
  <cols>
    <col min="1" max="1" width="8.7265625" style="5"/>
    <col min="2" max="2" width="8.7265625" style="5" customWidth="1"/>
    <col min="3" max="3" width="107.08984375" style="5" customWidth="1"/>
    <col min="4" max="5" width="8.7265625" style="5" customWidth="1"/>
    <col min="6" max="6" width="25.81640625" style="5" customWidth="1"/>
    <col min="7" max="7" width="8.7265625" style="5" hidden="1" customWidth="1"/>
    <col min="8" max="8" width="0.7265625" style="5" hidden="1" customWidth="1"/>
    <col min="9" max="9" width="8.7265625" style="5" hidden="1" customWidth="1"/>
    <col min="10" max="10" width="3.90625" style="5" hidden="1" customWidth="1"/>
    <col min="11" max="12" width="8.7265625" style="5" hidden="1" customWidth="1"/>
    <col min="13" max="13" width="4.1796875" style="5" hidden="1" customWidth="1"/>
    <col min="14" max="17" width="8.7265625" style="5" hidden="1" customWidth="1"/>
    <col min="18" max="18" width="14.08984375" style="5" customWidth="1"/>
    <col min="19" max="16384" width="8.7265625" style="5"/>
  </cols>
  <sheetData>
    <row r="1" spans="2:18" ht="22" customHeight="1" x14ac:dyDescent="0.35"/>
    <row r="2" spans="2:18" x14ac:dyDescent="0.35">
      <c r="B2" s="478" t="s">
        <v>913</v>
      </c>
      <c r="C2" s="479"/>
      <c r="E2" s="479"/>
      <c r="F2" s="479"/>
      <c r="G2" s="479"/>
      <c r="H2" s="479"/>
      <c r="I2" s="479"/>
      <c r="J2" s="479"/>
      <c r="K2" s="479"/>
      <c r="L2" s="479"/>
      <c r="M2" s="479"/>
      <c r="N2" s="479"/>
      <c r="O2" s="479"/>
      <c r="P2" s="479"/>
      <c r="Q2" s="479"/>
      <c r="R2" s="479"/>
    </row>
    <row r="3" spans="2:18" x14ac:dyDescent="0.35">
      <c r="B3" s="478"/>
      <c r="C3" s="479"/>
      <c r="D3" s="480"/>
      <c r="E3" s="479"/>
      <c r="F3" s="479"/>
      <c r="G3" s="479"/>
      <c r="H3" s="479"/>
      <c r="I3" s="479"/>
      <c r="J3" s="479"/>
      <c r="K3" s="479"/>
      <c r="L3" s="479"/>
      <c r="M3" s="479"/>
      <c r="N3" s="479"/>
      <c r="O3" s="479"/>
      <c r="P3" s="479"/>
      <c r="Q3" s="479"/>
      <c r="R3" s="479"/>
    </row>
    <row r="4" spans="2:18" x14ac:dyDescent="0.35">
      <c r="B4" s="480" t="s">
        <v>922</v>
      </c>
      <c r="D4" s="480"/>
      <c r="E4" s="479"/>
      <c r="F4" s="479"/>
      <c r="G4" s="479"/>
      <c r="H4" s="479"/>
      <c r="I4" s="479"/>
      <c r="J4" s="479"/>
      <c r="K4" s="479"/>
      <c r="L4" s="479"/>
      <c r="M4" s="479"/>
      <c r="N4" s="479"/>
      <c r="O4" s="479"/>
      <c r="P4" s="479"/>
      <c r="Q4" s="479"/>
      <c r="R4" s="479"/>
    </row>
    <row r="5" spans="2:18" x14ac:dyDescent="0.35">
      <c r="B5" s="478"/>
      <c r="C5" s="479"/>
      <c r="D5" s="480"/>
      <c r="E5" s="479"/>
      <c r="F5" s="479"/>
      <c r="G5" s="479"/>
      <c r="H5" s="479"/>
      <c r="I5" s="479"/>
      <c r="J5" s="479"/>
      <c r="K5" s="479"/>
      <c r="L5" s="479"/>
      <c r="M5" s="479"/>
      <c r="N5" s="479"/>
      <c r="O5" s="479"/>
      <c r="P5" s="479"/>
      <c r="Q5" s="479"/>
      <c r="R5" s="479"/>
    </row>
    <row r="6" spans="2:18" x14ac:dyDescent="0.35">
      <c r="B6" s="478"/>
      <c r="C6" s="479"/>
      <c r="D6" s="480"/>
      <c r="E6" s="479"/>
      <c r="F6" s="479"/>
      <c r="G6" s="479"/>
      <c r="H6" s="479"/>
      <c r="I6" s="479"/>
      <c r="J6" s="479"/>
      <c r="K6" s="479"/>
      <c r="L6" s="479"/>
      <c r="M6" s="479"/>
      <c r="N6" s="479"/>
      <c r="O6" s="479"/>
      <c r="P6" s="479"/>
      <c r="Q6" s="479"/>
      <c r="R6" s="479"/>
    </row>
    <row r="7" spans="2:18" x14ac:dyDescent="0.35">
      <c r="B7" s="478"/>
      <c r="C7" s="479"/>
      <c r="D7" s="480"/>
      <c r="E7" s="479"/>
      <c r="F7" s="479"/>
      <c r="G7" s="479"/>
      <c r="H7" s="479"/>
      <c r="I7" s="479"/>
      <c r="J7" s="479"/>
      <c r="K7" s="479"/>
      <c r="L7" s="479"/>
      <c r="M7" s="479"/>
      <c r="N7" s="479"/>
      <c r="O7" s="479"/>
      <c r="P7" s="479"/>
      <c r="Q7" s="479"/>
      <c r="R7" s="479"/>
    </row>
    <row r="8" spans="2:18" x14ac:dyDescent="0.35">
      <c r="B8" s="478"/>
      <c r="C8" s="479"/>
      <c r="D8" s="480"/>
      <c r="E8" s="479"/>
      <c r="F8" s="479"/>
      <c r="G8" s="479"/>
      <c r="H8" s="479"/>
      <c r="I8" s="479"/>
      <c r="J8" s="479"/>
      <c r="K8" s="479"/>
      <c r="L8" s="479"/>
      <c r="M8" s="479"/>
      <c r="N8" s="479"/>
      <c r="O8" s="479"/>
      <c r="P8" s="479"/>
      <c r="Q8" s="479"/>
      <c r="R8" s="479"/>
    </row>
    <row r="9" spans="2:18" x14ac:dyDescent="0.35">
      <c r="B9" s="478"/>
      <c r="C9" s="479"/>
      <c r="D9" s="480"/>
      <c r="E9" s="479"/>
      <c r="F9" s="479"/>
      <c r="G9" s="479"/>
      <c r="H9" s="479"/>
      <c r="I9" s="479"/>
      <c r="J9" s="479"/>
      <c r="K9" s="479"/>
      <c r="L9" s="479"/>
      <c r="M9" s="479"/>
      <c r="N9" s="479"/>
      <c r="O9" s="479"/>
      <c r="P9" s="479"/>
      <c r="Q9" s="479"/>
      <c r="R9" s="479"/>
    </row>
    <row r="10" spans="2:18" x14ac:dyDescent="0.35">
      <c r="B10" s="478"/>
      <c r="C10" s="479"/>
      <c r="D10" s="480"/>
      <c r="E10" s="479"/>
      <c r="F10" s="479"/>
      <c r="G10" s="479"/>
      <c r="H10" s="479"/>
      <c r="I10" s="479"/>
      <c r="J10" s="479"/>
      <c r="K10" s="479"/>
      <c r="L10" s="479"/>
      <c r="M10" s="479"/>
      <c r="N10" s="479"/>
      <c r="O10" s="479"/>
      <c r="P10" s="479"/>
      <c r="Q10" s="479"/>
      <c r="R10" s="479"/>
    </row>
  </sheetData>
  <hyperlinks>
    <hyperlink ref="B4" r:id="rId1" tooltip="https://static.bigbank.eu/assets/2026/02/bigbank_annual_report_2025.pdf" display="https://static.bigbank.eu/assets/2026/02/Bigbank_annual_report_2025.pdf" xr:uid="{39FC519F-9E6C-47A9-8194-301047BEDEF9}"/>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1674F-C56C-4AE2-9B3D-439063E16A17}">
  <dimension ref="B1:I29"/>
  <sheetViews>
    <sheetView workbookViewId="0"/>
  </sheetViews>
  <sheetFormatPr defaultRowHeight="15.5" x14ac:dyDescent="0.35"/>
  <cols>
    <col min="1" max="1" width="8.7265625" style="5"/>
    <col min="2" max="2" width="10.90625" style="5" customWidth="1"/>
    <col min="3" max="3" width="22.08984375" style="5" customWidth="1"/>
    <col min="4" max="4" width="5.1796875" style="5" customWidth="1"/>
    <col min="5" max="5" width="77.1796875" style="5" customWidth="1"/>
    <col min="6" max="9" width="22.6328125" style="5" customWidth="1"/>
    <col min="10" max="16384" width="8.7265625" style="5"/>
  </cols>
  <sheetData>
    <row r="1" spans="2:9" ht="22" customHeight="1" x14ac:dyDescent="0.35"/>
    <row r="2" spans="2:9" x14ac:dyDescent="0.35">
      <c r="B2" s="223" t="s">
        <v>731</v>
      </c>
      <c r="D2" s="103"/>
      <c r="E2" s="103"/>
      <c r="F2" s="103"/>
      <c r="G2" s="103"/>
      <c r="H2" s="103"/>
      <c r="I2" s="103"/>
    </row>
    <row r="3" spans="2:9" x14ac:dyDescent="0.35">
      <c r="B3" s="7" t="s">
        <v>93</v>
      </c>
      <c r="D3" s="103"/>
      <c r="E3" s="103"/>
      <c r="F3" s="103"/>
      <c r="G3" s="103"/>
      <c r="H3" s="103"/>
      <c r="I3" s="103"/>
    </row>
    <row r="4" spans="2:9" x14ac:dyDescent="0.35">
      <c r="B4" s="103"/>
      <c r="C4" s="103"/>
      <c r="D4" s="103"/>
      <c r="E4" s="103"/>
      <c r="F4" s="103"/>
      <c r="G4" s="103"/>
      <c r="H4" s="103"/>
      <c r="I4" s="103"/>
    </row>
    <row r="5" spans="2:9" x14ac:dyDescent="0.35">
      <c r="B5" s="103"/>
      <c r="C5" s="364"/>
      <c r="D5" s="365"/>
      <c r="E5" s="366"/>
      <c r="F5" s="467" t="s">
        <v>0</v>
      </c>
      <c r="G5" s="301" t="s">
        <v>14</v>
      </c>
      <c r="H5" s="301" t="s">
        <v>15</v>
      </c>
      <c r="I5" s="301" t="s">
        <v>16</v>
      </c>
    </row>
    <row r="6" spans="2:9" ht="45" customHeight="1" x14ac:dyDescent="0.35">
      <c r="B6" s="103"/>
      <c r="C6" s="1112"/>
      <c r="D6" s="1235"/>
      <c r="E6" s="1113"/>
      <c r="F6" s="468" t="s">
        <v>732</v>
      </c>
      <c r="G6" s="336" t="s">
        <v>733</v>
      </c>
      <c r="H6" s="336" t="s">
        <v>734</v>
      </c>
      <c r="I6" s="335" t="s">
        <v>735</v>
      </c>
    </row>
    <row r="7" spans="2:9" x14ac:dyDescent="0.35">
      <c r="B7" s="301">
        <v>1</v>
      </c>
      <c r="C7" s="1236" t="s">
        <v>736</v>
      </c>
      <c r="D7" s="1237"/>
      <c r="E7" s="469" t="s">
        <v>737</v>
      </c>
      <c r="F7" s="341">
        <v>6</v>
      </c>
      <c r="G7" s="341">
        <v>5</v>
      </c>
      <c r="H7" s="341">
        <v>0</v>
      </c>
      <c r="I7" s="341">
        <v>17</v>
      </c>
    </row>
    <row r="8" spans="2:9" x14ac:dyDescent="0.35">
      <c r="B8" s="301">
        <v>2</v>
      </c>
      <c r="C8" s="1236"/>
      <c r="D8" s="1237"/>
      <c r="E8" s="341" t="s">
        <v>738</v>
      </c>
      <c r="F8" s="470">
        <v>0.2</v>
      </c>
      <c r="G8" s="470">
        <v>1</v>
      </c>
      <c r="H8" s="470">
        <v>0</v>
      </c>
      <c r="I8" s="470">
        <v>1.9</v>
      </c>
    </row>
    <row r="9" spans="2:9" x14ac:dyDescent="0.35">
      <c r="B9" s="301">
        <v>3</v>
      </c>
      <c r="C9" s="1236"/>
      <c r="D9" s="1237"/>
      <c r="E9" s="471" t="s">
        <v>739</v>
      </c>
      <c r="F9" s="472">
        <v>0.2</v>
      </c>
      <c r="G9" s="472">
        <v>1</v>
      </c>
      <c r="H9" s="472">
        <v>0</v>
      </c>
      <c r="I9" s="472">
        <v>1.9</v>
      </c>
    </row>
    <row r="10" spans="2:9" x14ac:dyDescent="0.35">
      <c r="B10" s="301">
        <v>4</v>
      </c>
      <c r="C10" s="1236"/>
      <c r="D10" s="1237"/>
      <c r="E10" s="471" t="s">
        <v>740</v>
      </c>
      <c r="F10" s="367"/>
      <c r="G10" s="367"/>
      <c r="H10" s="367"/>
      <c r="I10" s="367"/>
    </row>
    <row r="11" spans="2:9" x14ac:dyDescent="0.35">
      <c r="B11" s="301" t="s">
        <v>741</v>
      </c>
      <c r="C11" s="1236"/>
      <c r="D11" s="1237"/>
      <c r="E11" s="264" t="s">
        <v>742</v>
      </c>
      <c r="F11" s="477" t="s">
        <v>13</v>
      </c>
      <c r="G11" s="477" t="s">
        <v>13</v>
      </c>
      <c r="H11" s="477" t="s">
        <v>13</v>
      </c>
      <c r="I11" s="477" t="s">
        <v>13</v>
      </c>
    </row>
    <row r="12" spans="2:9" x14ac:dyDescent="0.35">
      <c r="B12" s="301">
        <v>5</v>
      </c>
      <c r="C12" s="1236"/>
      <c r="D12" s="1237"/>
      <c r="E12" s="264" t="s">
        <v>743</v>
      </c>
      <c r="F12" s="477" t="s">
        <v>13</v>
      </c>
      <c r="G12" s="477" t="s">
        <v>13</v>
      </c>
      <c r="H12" s="477" t="s">
        <v>13</v>
      </c>
      <c r="I12" s="477" t="s">
        <v>13</v>
      </c>
    </row>
    <row r="13" spans="2:9" x14ac:dyDescent="0.35">
      <c r="B13" s="301" t="s">
        <v>744</v>
      </c>
      <c r="C13" s="1236"/>
      <c r="D13" s="1237"/>
      <c r="E13" s="471" t="s">
        <v>745</v>
      </c>
      <c r="F13" s="477" t="s">
        <v>13</v>
      </c>
      <c r="G13" s="477" t="s">
        <v>13</v>
      </c>
      <c r="H13" s="477" t="s">
        <v>13</v>
      </c>
      <c r="I13" s="477" t="s">
        <v>13</v>
      </c>
    </row>
    <row r="14" spans="2:9" x14ac:dyDescent="0.35">
      <c r="B14" s="301">
        <v>6</v>
      </c>
      <c r="C14" s="1236"/>
      <c r="D14" s="1237"/>
      <c r="E14" s="471" t="s">
        <v>740</v>
      </c>
      <c r="F14" s="367"/>
      <c r="G14" s="367"/>
      <c r="H14" s="367"/>
      <c r="I14" s="367"/>
    </row>
    <row r="15" spans="2:9" x14ac:dyDescent="0.35">
      <c r="B15" s="301">
        <v>7</v>
      </c>
      <c r="C15" s="1236"/>
      <c r="D15" s="1237"/>
      <c r="E15" s="471" t="s">
        <v>746</v>
      </c>
      <c r="F15" s="477" t="s">
        <v>13</v>
      </c>
      <c r="G15" s="477" t="s">
        <v>13</v>
      </c>
      <c r="H15" s="477" t="s">
        <v>13</v>
      </c>
      <c r="I15" s="477" t="s">
        <v>13</v>
      </c>
    </row>
    <row r="16" spans="2:9" x14ac:dyDescent="0.35">
      <c r="B16" s="301">
        <v>8</v>
      </c>
      <c r="C16" s="1238"/>
      <c r="D16" s="1239"/>
      <c r="E16" s="471" t="s">
        <v>740</v>
      </c>
      <c r="F16" s="367"/>
      <c r="G16" s="367"/>
      <c r="H16" s="367"/>
      <c r="I16" s="367"/>
    </row>
    <row r="17" spans="2:9" x14ac:dyDescent="0.35">
      <c r="B17" s="301">
        <v>9</v>
      </c>
      <c r="C17" s="1240" t="s">
        <v>747</v>
      </c>
      <c r="D17" s="1240"/>
      <c r="E17" s="341" t="s">
        <v>737</v>
      </c>
      <c r="F17" s="477" t="s">
        <v>13</v>
      </c>
      <c r="G17" s="474">
        <v>5</v>
      </c>
      <c r="H17" s="477" t="s">
        <v>13</v>
      </c>
      <c r="I17" s="474">
        <v>17</v>
      </c>
    </row>
    <row r="18" spans="2:9" x14ac:dyDescent="0.35">
      <c r="B18" s="301">
        <v>10</v>
      </c>
      <c r="C18" s="1240"/>
      <c r="D18" s="1240"/>
      <c r="E18" s="341" t="s">
        <v>748</v>
      </c>
      <c r="F18" s="477" t="s">
        <v>13</v>
      </c>
      <c r="G18" s="470">
        <v>0.8</v>
      </c>
      <c r="H18" s="477" t="s">
        <v>13</v>
      </c>
      <c r="I18" s="470">
        <v>0.3</v>
      </c>
    </row>
    <row r="19" spans="2:9" x14ac:dyDescent="0.35">
      <c r="B19" s="301">
        <v>11</v>
      </c>
      <c r="C19" s="1240"/>
      <c r="D19" s="1240"/>
      <c r="E19" s="471" t="s">
        <v>739</v>
      </c>
      <c r="F19" s="477" t="s">
        <v>13</v>
      </c>
      <c r="G19" s="472">
        <v>0.8</v>
      </c>
      <c r="H19" s="477" t="s">
        <v>13</v>
      </c>
      <c r="I19" s="472">
        <v>0.3</v>
      </c>
    </row>
    <row r="20" spans="2:9" x14ac:dyDescent="0.35">
      <c r="B20" s="301">
        <v>12</v>
      </c>
      <c r="C20" s="1240"/>
      <c r="D20" s="1240"/>
      <c r="E20" s="475" t="s">
        <v>749</v>
      </c>
      <c r="F20" s="477" t="s">
        <v>13</v>
      </c>
      <c r="G20" s="477" t="s">
        <v>13</v>
      </c>
      <c r="H20" s="477" t="s">
        <v>13</v>
      </c>
      <c r="I20" s="477" t="s">
        <v>13</v>
      </c>
    </row>
    <row r="21" spans="2:9" x14ac:dyDescent="0.35">
      <c r="B21" s="301" t="s">
        <v>750</v>
      </c>
      <c r="C21" s="1240"/>
      <c r="D21" s="1240"/>
      <c r="E21" s="264" t="s">
        <v>742</v>
      </c>
      <c r="F21" s="477" t="s">
        <v>13</v>
      </c>
      <c r="G21" s="477" t="s">
        <v>13</v>
      </c>
      <c r="H21" s="477" t="s">
        <v>13</v>
      </c>
      <c r="I21" s="477" t="s">
        <v>13</v>
      </c>
    </row>
    <row r="22" spans="2:9" x14ac:dyDescent="0.35">
      <c r="B22" s="301" t="s">
        <v>751</v>
      </c>
      <c r="C22" s="1240"/>
      <c r="D22" s="1240"/>
      <c r="E22" s="475" t="s">
        <v>749</v>
      </c>
      <c r="F22" s="477" t="s">
        <v>13</v>
      </c>
      <c r="G22" s="477" t="s">
        <v>13</v>
      </c>
      <c r="H22" s="477" t="s">
        <v>13</v>
      </c>
      <c r="I22" s="477" t="s">
        <v>13</v>
      </c>
    </row>
    <row r="23" spans="2:9" x14ac:dyDescent="0.35">
      <c r="B23" s="301" t="s">
        <v>752</v>
      </c>
      <c r="C23" s="1240"/>
      <c r="D23" s="1240"/>
      <c r="E23" s="264" t="s">
        <v>743</v>
      </c>
      <c r="F23" s="477" t="s">
        <v>13</v>
      </c>
      <c r="G23" s="477" t="s">
        <v>13</v>
      </c>
      <c r="H23" s="477" t="s">
        <v>13</v>
      </c>
      <c r="I23" s="477" t="s">
        <v>13</v>
      </c>
    </row>
    <row r="24" spans="2:9" x14ac:dyDescent="0.35">
      <c r="B24" s="301" t="s">
        <v>753</v>
      </c>
      <c r="C24" s="1240"/>
      <c r="D24" s="1240"/>
      <c r="E24" s="475" t="s">
        <v>749</v>
      </c>
      <c r="F24" s="477" t="s">
        <v>13</v>
      </c>
      <c r="G24" s="477" t="s">
        <v>13</v>
      </c>
      <c r="H24" s="477" t="s">
        <v>13</v>
      </c>
      <c r="I24" s="477" t="s">
        <v>13</v>
      </c>
    </row>
    <row r="25" spans="2:9" x14ac:dyDescent="0.35">
      <c r="B25" s="301" t="s">
        <v>754</v>
      </c>
      <c r="C25" s="1240"/>
      <c r="D25" s="1240"/>
      <c r="E25" s="471" t="s">
        <v>745</v>
      </c>
      <c r="F25" s="477" t="s">
        <v>13</v>
      </c>
      <c r="G25" s="477" t="s">
        <v>13</v>
      </c>
      <c r="H25" s="477" t="s">
        <v>13</v>
      </c>
      <c r="I25" s="477" t="s">
        <v>13</v>
      </c>
    </row>
    <row r="26" spans="2:9" x14ac:dyDescent="0.35">
      <c r="B26" s="301" t="s">
        <v>755</v>
      </c>
      <c r="C26" s="1240"/>
      <c r="D26" s="1240"/>
      <c r="E26" s="475" t="s">
        <v>749</v>
      </c>
      <c r="F26" s="477" t="s">
        <v>13</v>
      </c>
      <c r="G26" s="477" t="s">
        <v>13</v>
      </c>
      <c r="H26" s="477" t="s">
        <v>13</v>
      </c>
      <c r="I26" s="477" t="s">
        <v>13</v>
      </c>
    </row>
    <row r="27" spans="2:9" x14ac:dyDescent="0.35">
      <c r="B27" s="301">
        <v>15</v>
      </c>
      <c r="C27" s="1240"/>
      <c r="D27" s="1240"/>
      <c r="E27" s="471" t="s">
        <v>746</v>
      </c>
      <c r="F27" s="477" t="s">
        <v>13</v>
      </c>
      <c r="G27" s="477" t="s">
        <v>13</v>
      </c>
      <c r="H27" s="477" t="s">
        <v>13</v>
      </c>
      <c r="I27" s="477" t="s">
        <v>13</v>
      </c>
    </row>
    <row r="28" spans="2:9" x14ac:dyDescent="0.35">
      <c r="B28" s="301">
        <v>16</v>
      </c>
      <c r="C28" s="1240"/>
      <c r="D28" s="1240"/>
      <c r="E28" s="475" t="s">
        <v>749</v>
      </c>
      <c r="F28" s="477" t="s">
        <v>13</v>
      </c>
      <c r="G28" s="477" t="s">
        <v>13</v>
      </c>
      <c r="H28" s="477" t="s">
        <v>13</v>
      </c>
      <c r="I28" s="477" t="s">
        <v>13</v>
      </c>
    </row>
    <row r="29" spans="2:9" x14ac:dyDescent="0.35">
      <c r="B29" s="301">
        <v>17</v>
      </c>
      <c r="C29" s="1241" t="s">
        <v>756</v>
      </c>
      <c r="D29" s="1241"/>
      <c r="E29" s="1241"/>
      <c r="F29" s="470">
        <v>0.2</v>
      </c>
      <c r="G29" s="470">
        <f>G8+G18</f>
        <v>1.8</v>
      </c>
      <c r="H29" s="470">
        <v>0</v>
      </c>
      <c r="I29" s="470">
        <f t="shared" ref="I29" si="0">I8+I18</f>
        <v>2.1999999999999997</v>
      </c>
    </row>
  </sheetData>
  <mergeCells count="4">
    <mergeCell ref="C6:E6"/>
    <mergeCell ref="C7:D16"/>
    <mergeCell ref="C17:D28"/>
    <mergeCell ref="C29:E29"/>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FDA86-8063-440D-8943-92736A7DD74D}">
  <dimension ref="B1:M14"/>
  <sheetViews>
    <sheetView workbookViewId="0"/>
  </sheetViews>
  <sheetFormatPr defaultRowHeight="15.5" x14ac:dyDescent="0.35"/>
  <cols>
    <col min="1" max="2" width="8.7265625" style="5"/>
    <col min="3" max="3" width="50.36328125" style="5" customWidth="1"/>
    <col min="4" max="13" width="16.6328125" style="5" customWidth="1"/>
    <col min="14" max="16384" width="8.7265625" style="5"/>
  </cols>
  <sheetData>
    <row r="1" spans="2:13" ht="21.5" customHeight="1" x14ac:dyDescent="0.35"/>
    <row r="2" spans="2:13" x14ac:dyDescent="0.35">
      <c r="B2" s="223" t="s">
        <v>757</v>
      </c>
      <c r="D2" s="103"/>
      <c r="E2" s="103"/>
      <c r="F2" s="103"/>
      <c r="G2" s="103"/>
      <c r="H2" s="103"/>
      <c r="I2" s="103"/>
      <c r="J2" s="103"/>
      <c r="K2" s="103"/>
      <c r="L2" s="103"/>
      <c r="M2" s="103"/>
    </row>
    <row r="3" spans="2:13" ht="16.5" customHeight="1" x14ac:dyDescent="0.35">
      <c r="B3" s="7" t="s">
        <v>93</v>
      </c>
      <c r="D3" s="456"/>
      <c r="E3" s="456"/>
      <c r="F3" s="456"/>
      <c r="G3" s="457"/>
      <c r="H3" s="457"/>
      <c r="I3" s="457"/>
      <c r="J3" s="457"/>
      <c r="K3" s="457"/>
      <c r="L3" s="457"/>
      <c r="M3" s="457"/>
    </row>
    <row r="4" spans="2:13" x14ac:dyDescent="0.35">
      <c r="B4" s="103"/>
      <c r="C4" s="456"/>
      <c r="D4" s="456"/>
      <c r="E4" s="456"/>
      <c r="F4" s="456"/>
      <c r="G4" s="457"/>
      <c r="H4" s="457"/>
      <c r="I4" s="457"/>
      <c r="J4" s="457"/>
      <c r="K4" s="457"/>
      <c r="L4" s="457"/>
      <c r="M4" s="457"/>
    </row>
    <row r="5" spans="2:13" x14ac:dyDescent="0.35">
      <c r="B5" s="103"/>
      <c r="C5" s="103"/>
      <c r="D5" s="458" t="s">
        <v>758</v>
      </c>
      <c r="E5" s="458" t="s">
        <v>14</v>
      </c>
      <c r="F5" s="458" t="s">
        <v>15</v>
      </c>
      <c r="G5" s="458" t="s">
        <v>16</v>
      </c>
      <c r="H5" s="458" t="s">
        <v>17</v>
      </c>
      <c r="I5" s="458" t="s">
        <v>18</v>
      </c>
      <c r="J5" s="458" t="s">
        <v>19</v>
      </c>
      <c r="K5" s="458" t="s">
        <v>20</v>
      </c>
      <c r="L5" s="458" t="s">
        <v>51</v>
      </c>
      <c r="M5" s="458" t="s">
        <v>52</v>
      </c>
    </row>
    <row r="6" spans="2:13" ht="26.5" customHeight="1" x14ac:dyDescent="0.35">
      <c r="B6" s="103"/>
      <c r="C6" s="459"/>
      <c r="D6" s="1242" t="s">
        <v>759</v>
      </c>
      <c r="E6" s="1242"/>
      <c r="F6" s="1242"/>
      <c r="G6" s="1242" t="s">
        <v>760</v>
      </c>
      <c r="H6" s="1242"/>
      <c r="I6" s="1242"/>
      <c r="J6" s="1242"/>
      <c r="K6" s="1242"/>
      <c r="L6" s="1242"/>
      <c r="M6" s="460"/>
    </row>
    <row r="7" spans="2:13" ht="72" customHeight="1" x14ac:dyDescent="0.35">
      <c r="B7" s="103"/>
      <c r="C7" s="103"/>
      <c r="D7" s="461" t="s">
        <v>732</v>
      </c>
      <c r="E7" s="461" t="s">
        <v>761</v>
      </c>
      <c r="F7" s="461" t="s">
        <v>762</v>
      </c>
      <c r="G7" s="461" t="s">
        <v>763</v>
      </c>
      <c r="H7" s="461" t="s">
        <v>764</v>
      </c>
      <c r="I7" s="461" t="s">
        <v>765</v>
      </c>
      <c r="J7" s="461" t="s">
        <v>766</v>
      </c>
      <c r="K7" s="461" t="s">
        <v>767</v>
      </c>
      <c r="L7" s="461" t="s">
        <v>768</v>
      </c>
      <c r="M7" s="461" t="s">
        <v>769</v>
      </c>
    </row>
    <row r="8" spans="2:13" x14ac:dyDescent="0.35">
      <c r="B8" s="462">
        <v>1</v>
      </c>
      <c r="C8" s="463" t="s">
        <v>770</v>
      </c>
      <c r="D8" s="368"/>
      <c r="E8" s="368"/>
      <c r="F8" s="368"/>
      <c r="G8" s="368"/>
      <c r="H8" s="368"/>
      <c r="I8" s="368"/>
      <c r="J8" s="368"/>
      <c r="K8" s="368"/>
      <c r="L8" s="368"/>
      <c r="M8" s="464">
        <v>28</v>
      </c>
    </row>
    <row r="9" spans="2:13" x14ac:dyDescent="0.35">
      <c r="B9" s="462">
        <v>2</v>
      </c>
      <c r="C9" s="370" t="s">
        <v>771</v>
      </c>
      <c r="D9" s="465">
        <v>6</v>
      </c>
      <c r="E9" s="465">
        <v>5</v>
      </c>
      <c r="F9" s="465">
        <v>11</v>
      </c>
      <c r="G9" s="368"/>
      <c r="H9" s="368"/>
      <c r="I9" s="368"/>
      <c r="J9" s="368"/>
      <c r="K9" s="368"/>
      <c r="L9" s="368"/>
      <c r="M9" s="369"/>
    </row>
    <row r="10" spans="2:13" x14ac:dyDescent="0.35">
      <c r="B10" s="462">
        <v>3</v>
      </c>
      <c r="C10" s="370" t="s">
        <v>772</v>
      </c>
      <c r="D10" s="368"/>
      <c r="E10" s="368"/>
      <c r="F10" s="368"/>
      <c r="G10" s="477" t="s">
        <v>13</v>
      </c>
      <c r="H10" s="477" t="s">
        <v>13</v>
      </c>
      <c r="I10" s="477" t="s">
        <v>13</v>
      </c>
      <c r="J10" s="477" t="s">
        <v>13</v>
      </c>
      <c r="K10" s="477" t="s">
        <v>13</v>
      </c>
      <c r="L10" s="477" t="s">
        <v>13</v>
      </c>
      <c r="M10" s="369"/>
    </row>
    <row r="11" spans="2:13" x14ac:dyDescent="0.35">
      <c r="B11" s="462">
        <v>4</v>
      </c>
      <c r="C11" s="370" t="s">
        <v>773</v>
      </c>
      <c r="D11" s="368"/>
      <c r="E11" s="368"/>
      <c r="F11" s="368"/>
      <c r="G11" s="477" t="s">
        <v>13</v>
      </c>
      <c r="H11" s="371">
        <v>6</v>
      </c>
      <c r="I11" s="477" t="s">
        <v>13</v>
      </c>
      <c r="J11" s="371">
        <v>3</v>
      </c>
      <c r="K11" s="371">
        <v>5</v>
      </c>
      <c r="L11" s="371">
        <v>3</v>
      </c>
      <c r="M11" s="369"/>
    </row>
    <row r="12" spans="2:13" x14ac:dyDescent="0.35">
      <c r="B12" s="462">
        <v>5</v>
      </c>
      <c r="C12" s="463" t="s">
        <v>774</v>
      </c>
      <c r="D12" s="466">
        <v>0.2</v>
      </c>
      <c r="E12" s="466">
        <v>1.8</v>
      </c>
      <c r="F12" s="466">
        <v>2</v>
      </c>
      <c r="G12" s="466">
        <v>0</v>
      </c>
      <c r="H12" s="371">
        <v>0.9</v>
      </c>
      <c r="I12" s="466">
        <v>0</v>
      </c>
      <c r="J12" s="371">
        <v>0.3</v>
      </c>
      <c r="K12" s="371">
        <v>0.6</v>
      </c>
      <c r="L12" s="371">
        <v>0.4</v>
      </c>
      <c r="M12" s="369"/>
    </row>
    <row r="13" spans="2:13" x14ac:dyDescent="0.35">
      <c r="B13" s="462">
        <v>6</v>
      </c>
      <c r="C13" s="370" t="s">
        <v>775</v>
      </c>
      <c r="D13" s="476" t="s">
        <v>13</v>
      </c>
      <c r="E13" s="466">
        <v>0.8</v>
      </c>
      <c r="F13" s="466">
        <v>0.8</v>
      </c>
      <c r="G13" s="477" t="s">
        <v>13</v>
      </c>
      <c r="H13" s="371">
        <v>0.1</v>
      </c>
      <c r="I13" s="477" t="s">
        <v>13</v>
      </c>
      <c r="J13" s="371">
        <v>0</v>
      </c>
      <c r="K13" s="371">
        <v>0.1</v>
      </c>
      <c r="L13" s="371">
        <v>0.1</v>
      </c>
      <c r="M13" s="369"/>
    </row>
    <row r="14" spans="2:13" x14ac:dyDescent="0.35">
      <c r="B14" s="462">
        <v>7</v>
      </c>
      <c r="C14" s="370" t="s">
        <v>776</v>
      </c>
      <c r="D14" s="466">
        <v>0.2</v>
      </c>
      <c r="E14" s="466">
        <v>1</v>
      </c>
      <c r="F14" s="466">
        <v>1.2</v>
      </c>
      <c r="G14" s="477" t="s">
        <v>13</v>
      </c>
      <c r="H14" s="371">
        <v>0.8</v>
      </c>
      <c r="I14" s="477" t="s">
        <v>13</v>
      </c>
      <c r="J14" s="371">
        <v>0.3</v>
      </c>
      <c r="K14" s="371">
        <v>0.5</v>
      </c>
      <c r="L14" s="371">
        <v>0.30000000000000004</v>
      </c>
      <c r="M14" s="369"/>
    </row>
  </sheetData>
  <mergeCells count="2">
    <mergeCell ref="D6:F6"/>
    <mergeCell ref="G6:L6"/>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A5C10-C94A-4F8D-8020-79A9C8F85D3A}">
  <dimension ref="B1:J23"/>
  <sheetViews>
    <sheetView workbookViewId="0"/>
  </sheetViews>
  <sheetFormatPr defaultRowHeight="15.5" x14ac:dyDescent="0.35"/>
  <cols>
    <col min="1" max="2" width="8.7265625" style="5"/>
    <col min="3" max="4" width="48.54296875" style="5" customWidth="1"/>
    <col min="5" max="8" width="16.6328125" style="5" customWidth="1"/>
    <col min="9" max="16384" width="8.7265625" style="5"/>
  </cols>
  <sheetData>
    <row r="1" spans="2:10" ht="21.5" customHeight="1" x14ac:dyDescent="0.35"/>
    <row r="2" spans="2:10" x14ac:dyDescent="0.35">
      <c r="B2" s="223" t="s">
        <v>777</v>
      </c>
      <c r="D2" s="103"/>
      <c r="E2" s="103"/>
      <c r="G2" s="103"/>
      <c r="H2" s="103"/>
    </row>
    <row r="3" spans="2:10" x14ac:dyDescent="0.35">
      <c r="B3" s="7" t="s">
        <v>93</v>
      </c>
      <c r="D3" s="103"/>
      <c r="E3" s="103"/>
      <c r="F3" s="103"/>
      <c r="G3" s="103"/>
      <c r="H3" s="103"/>
    </row>
    <row r="4" spans="2:10" x14ac:dyDescent="0.35">
      <c r="B4" s="103"/>
      <c r="C4" s="103"/>
      <c r="D4" s="103"/>
      <c r="E4" s="103"/>
      <c r="F4" s="103"/>
      <c r="G4" s="103"/>
      <c r="H4" s="103"/>
    </row>
    <row r="5" spans="2:10" x14ac:dyDescent="0.35">
      <c r="B5" s="103"/>
      <c r="C5" s="223"/>
      <c r="D5" s="103"/>
      <c r="E5" s="301" t="s">
        <v>0</v>
      </c>
      <c r="F5" s="301" t="s">
        <v>14</v>
      </c>
      <c r="G5" s="301" t="s">
        <v>15</v>
      </c>
      <c r="H5" s="301" t="s">
        <v>16</v>
      </c>
    </row>
    <row r="6" spans="2:10" ht="46.5" x14ac:dyDescent="0.35">
      <c r="B6" s="103"/>
      <c r="C6" s="1246"/>
      <c r="D6" s="1247"/>
      <c r="E6" s="336" t="s">
        <v>732</v>
      </c>
      <c r="F6" s="336" t="s">
        <v>733</v>
      </c>
      <c r="G6" s="336" t="s">
        <v>734</v>
      </c>
      <c r="H6" s="336" t="s">
        <v>735</v>
      </c>
    </row>
    <row r="7" spans="2:10" x14ac:dyDescent="0.35">
      <c r="B7" s="301"/>
      <c r="C7" s="1243" t="s">
        <v>778</v>
      </c>
      <c r="D7" s="1244"/>
      <c r="E7" s="1244"/>
      <c r="F7" s="1244"/>
      <c r="G7" s="1244"/>
      <c r="H7" s="1245"/>
    </row>
    <row r="8" spans="2:10" x14ac:dyDescent="0.35">
      <c r="B8" s="301">
        <v>1</v>
      </c>
      <c r="C8" s="1248" t="s">
        <v>779</v>
      </c>
      <c r="D8" s="1249"/>
      <c r="E8" s="341">
        <v>0</v>
      </c>
      <c r="F8" s="341">
        <v>0</v>
      </c>
      <c r="G8" s="341">
        <v>0</v>
      </c>
      <c r="H8" s="341">
        <v>0</v>
      </c>
    </row>
    <row r="9" spans="2:10" x14ac:dyDescent="0.35">
      <c r="B9" s="301">
        <v>2</v>
      </c>
      <c r="C9" s="1248" t="s">
        <v>780</v>
      </c>
      <c r="D9" s="1249"/>
      <c r="E9" s="9" t="s">
        <v>13</v>
      </c>
      <c r="F9" s="9" t="s">
        <v>13</v>
      </c>
      <c r="G9" s="9" t="s">
        <v>13</v>
      </c>
      <c r="H9" s="9" t="s">
        <v>13</v>
      </c>
    </row>
    <row r="10" spans="2:10" x14ac:dyDescent="0.35">
      <c r="B10" s="301">
        <v>3</v>
      </c>
      <c r="C10" s="1248" t="s">
        <v>781</v>
      </c>
      <c r="D10" s="1249"/>
      <c r="E10" s="9" t="s">
        <v>13</v>
      </c>
      <c r="F10" s="9" t="s">
        <v>13</v>
      </c>
      <c r="G10" s="9" t="s">
        <v>13</v>
      </c>
      <c r="H10" s="9" t="s">
        <v>13</v>
      </c>
      <c r="J10" s="223"/>
    </row>
    <row r="11" spans="2:10" x14ac:dyDescent="0.35">
      <c r="B11" s="301"/>
      <c r="C11" s="1243" t="s">
        <v>782</v>
      </c>
      <c r="D11" s="1244"/>
      <c r="E11" s="1244"/>
      <c r="F11" s="1244"/>
      <c r="G11" s="1244"/>
      <c r="H11" s="1245"/>
    </row>
    <row r="12" spans="2:10" x14ac:dyDescent="0.35">
      <c r="B12" s="301">
        <v>4</v>
      </c>
      <c r="C12" s="1248" t="s">
        <v>783</v>
      </c>
      <c r="D12" s="1249"/>
      <c r="E12" s="341">
        <v>0</v>
      </c>
      <c r="F12" s="341">
        <v>0</v>
      </c>
      <c r="G12" s="341">
        <v>0</v>
      </c>
      <c r="H12" s="341">
        <v>0</v>
      </c>
    </row>
    <row r="13" spans="2:10" x14ac:dyDescent="0.35">
      <c r="B13" s="301">
        <v>5</v>
      </c>
      <c r="C13" s="1248" t="s">
        <v>784</v>
      </c>
      <c r="D13" s="1249"/>
      <c r="E13" s="9" t="s">
        <v>13</v>
      </c>
      <c r="F13" s="9" t="s">
        <v>13</v>
      </c>
      <c r="G13" s="9" t="s">
        <v>13</v>
      </c>
      <c r="H13" s="9" t="s">
        <v>13</v>
      </c>
    </row>
    <row r="14" spans="2:10" x14ac:dyDescent="0.35">
      <c r="B14" s="301"/>
      <c r="C14" s="1243" t="s">
        <v>785</v>
      </c>
      <c r="D14" s="1244"/>
      <c r="E14" s="1244"/>
      <c r="F14" s="1244"/>
      <c r="G14" s="1244"/>
      <c r="H14" s="1245"/>
    </row>
    <row r="15" spans="2:10" x14ac:dyDescent="0.35">
      <c r="B15" s="301">
        <v>6</v>
      </c>
      <c r="C15" s="1248" t="s">
        <v>786</v>
      </c>
      <c r="D15" s="1249"/>
      <c r="E15" s="9" t="s">
        <v>13</v>
      </c>
      <c r="F15" s="9">
        <v>0</v>
      </c>
      <c r="G15" s="9" t="s">
        <v>13</v>
      </c>
      <c r="H15" s="341">
        <v>0</v>
      </c>
    </row>
    <row r="16" spans="2:10" x14ac:dyDescent="0.35">
      <c r="B16" s="301">
        <v>7</v>
      </c>
      <c r="C16" s="1248" t="s">
        <v>787</v>
      </c>
      <c r="D16" s="1249"/>
      <c r="E16" s="9" t="s">
        <v>13</v>
      </c>
      <c r="F16" s="9" t="s">
        <v>13</v>
      </c>
      <c r="G16" s="9" t="s">
        <v>13</v>
      </c>
      <c r="H16" s="9" t="s">
        <v>13</v>
      </c>
    </row>
    <row r="17" spans="2:8" x14ac:dyDescent="0.35">
      <c r="B17" s="301">
        <v>8</v>
      </c>
      <c r="C17" s="1248" t="s">
        <v>788</v>
      </c>
      <c r="D17" s="1249"/>
      <c r="E17" s="9" t="s">
        <v>13</v>
      </c>
      <c r="F17" s="9" t="s">
        <v>13</v>
      </c>
      <c r="G17" s="9" t="s">
        <v>13</v>
      </c>
      <c r="H17" s="9" t="s">
        <v>13</v>
      </c>
    </row>
    <row r="18" spans="2:8" x14ac:dyDescent="0.35">
      <c r="B18" s="301">
        <v>9</v>
      </c>
      <c r="C18" s="1248" t="s">
        <v>789</v>
      </c>
      <c r="D18" s="1249"/>
      <c r="E18" s="9" t="s">
        <v>13</v>
      </c>
      <c r="F18" s="9" t="s">
        <v>13</v>
      </c>
      <c r="G18" s="9" t="s">
        <v>13</v>
      </c>
      <c r="H18" s="9" t="s">
        <v>13</v>
      </c>
    </row>
    <row r="19" spans="2:8" x14ac:dyDescent="0.35">
      <c r="B19" s="301">
        <v>10</v>
      </c>
      <c r="C19" s="1248" t="s">
        <v>790</v>
      </c>
      <c r="D19" s="1249"/>
      <c r="E19" s="9" t="s">
        <v>13</v>
      </c>
      <c r="F19" s="9">
        <v>0</v>
      </c>
      <c r="G19" s="9" t="s">
        <v>13</v>
      </c>
      <c r="H19" s="9" t="s">
        <v>13</v>
      </c>
    </row>
    <row r="20" spans="2:8" x14ac:dyDescent="0.35">
      <c r="B20" s="301">
        <v>11</v>
      </c>
      <c r="C20" s="1248" t="s">
        <v>791</v>
      </c>
      <c r="D20" s="1249"/>
      <c r="E20" s="9" t="s">
        <v>13</v>
      </c>
      <c r="F20" s="9" t="s">
        <v>13</v>
      </c>
      <c r="G20" s="9" t="s">
        <v>13</v>
      </c>
      <c r="H20" s="9" t="s">
        <v>13</v>
      </c>
    </row>
    <row r="23" spans="2:8" x14ac:dyDescent="0.35">
      <c r="C23" s="118"/>
    </row>
  </sheetData>
  <mergeCells count="15">
    <mergeCell ref="C18:D18"/>
    <mergeCell ref="C19:D19"/>
    <mergeCell ref="C20:D20"/>
    <mergeCell ref="C12:D12"/>
    <mergeCell ref="C13:D13"/>
    <mergeCell ref="C14:H14"/>
    <mergeCell ref="C15:D15"/>
    <mergeCell ref="C16:D16"/>
    <mergeCell ref="C17:D17"/>
    <mergeCell ref="C11:H11"/>
    <mergeCell ref="C6:D6"/>
    <mergeCell ref="C7:H7"/>
    <mergeCell ref="C8:D8"/>
    <mergeCell ref="C9:D9"/>
    <mergeCell ref="C10:D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DEE90-1365-4DA4-9418-18866ABFAB34}">
  <dimension ref="B1:D9"/>
  <sheetViews>
    <sheetView workbookViewId="0"/>
  </sheetViews>
  <sheetFormatPr defaultColWidth="9.36328125" defaultRowHeight="15.5" x14ac:dyDescent="0.35"/>
  <cols>
    <col min="1" max="1" width="8.6328125" style="637" customWidth="1"/>
    <col min="2" max="2" width="25.08984375" style="637" customWidth="1"/>
    <col min="3" max="3" width="30" style="637" customWidth="1"/>
    <col min="4" max="4" width="126" style="637" customWidth="1"/>
    <col min="5" max="16384" width="9.36328125" style="637"/>
  </cols>
  <sheetData>
    <row r="1" spans="2:4" ht="21.5" customHeight="1" x14ac:dyDescent="0.35"/>
    <row r="2" spans="2:4" x14ac:dyDescent="0.35">
      <c r="B2" s="639" t="s">
        <v>1301</v>
      </c>
    </row>
    <row r="3" spans="2:4" x14ac:dyDescent="0.35">
      <c r="B3" s="640"/>
      <c r="C3" s="640"/>
      <c r="D3" s="641"/>
    </row>
    <row r="4" spans="2:4" ht="36.5" customHeight="1" x14ac:dyDescent="0.35">
      <c r="B4" s="1061" t="s">
        <v>1302</v>
      </c>
      <c r="C4" s="1061"/>
      <c r="D4" s="1061"/>
    </row>
    <row r="5" spans="2:4" x14ac:dyDescent="0.35">
      <c r="C5" s="642"/>
      <c r="D5" s="638"/>
    </row>
    <row r="6" spans="2:4" x14ac:dyDescent="0.35">
      <c r="B6" s="642" t="s">
        <v>1303</v>
      </c>
      <c r="C6" s="643"/>
      <c r="D6" s="644"/>
    </row>
    <row r="7" spans="2:4" x14ac:dyDescent="0.35">
      <c r="B7" s="645" t="s">
        <v>1304</v>
      </c>
      <c r="C7" s="646" t="s">
        <v>978</v>
      </c>
      <c r="D7" s="647" t="s">
        <v>1305</v>
      </c>
    </row>
    <row r="8" spans="2:4" ht="201.5" x14ac:dyDescent="0.35">
      <c r="B8" s="648" t="s">
        <v>1306</v>
      </c>
      <c r="C8" s="649" t="s">
        <v>915</v>
      </c>
      <c r="D8" s="650" t="s">
        <v>1307</v>
      </c>
    </row>
    <row r="9" spans="2:4" x14ac:dyDescent="0.35">
      <c r="B9" s="648" t="s">
        <v>1308</v>
      </c>
      <c r="C9" s="649" t="s">
        <v>309</v>
      </c>
      <c r="D9" s="876" t="s">
        <v>13</v>
      </c>
    </row>
  </sheetData>
  <mergeCells count="1">
    <mergeCell ref="B4:D4"/>
  </mergeCells>
  <conditionalFormatting sqref="D8:D9">
    <cfRule type="cellIs" dxfId="13" priority="1" stopIfTrue="1" operator="lessThan">
      <formula>0</formula>
    </cfRule>
  </conditionalFormatting>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7F073-B1D6-4E7D-AB97-16CEB42B73C2}">
  <dimension ref="B2:K16"/>
  <sheetViews>
    <sheetView workbookViewId="0"/>
  </sheetViews>
  <sheetFormatPr defaultRowHeight="15.5" x14ac:dyDescent="0.35"/>
  <cols>
    <col min="1" max="1" width="8.54296875" style="817" customWidth="1"/>
    <col min="2" max="2" width="5.7265625" style="817" customWidth="1"/>
    <col min="3" max="3" width="47.26953125" style="817" customWidth="1"/>
    <col min="4" max="8" width="17.7265625" style="817" customWidth="1"/>
    <col min="9" max="9" width="19.453125" style="817" customWidth="1"/>
    <col min="10" max="11" width="17.7265625" style="817" customWidth="1"/>
    <col min="12" max="16384" width="8.7265625" style="817"/>
  </cols>
  <sheetData>
    <row r="2" spans="2:11" x14ac:dyDescent="0.35">
      <c r="B2" s="826"/>
      <c r="C2" s="825" t="s">
        <v>1570</v>
      </c>
      <c r="D2" s="827"/>
      <c r="E2" s="828"/>
      <c r="F2" s="828"/>
      <c r="G2" s="828"/>
      <c r="H2" s="828"/>
      <c r="I2" s="828"/>
      <c r="J2" s="828"/>
      <c r="K2" s="828"/>
    </row>
    <row r="3" spans="2:11" x14ac:dyDescent="0.35">
      <c r="B3" s="826"/>
      <c r="C3" s="824"/>
      <c r="D3" s="825"/>
      <c r="E3" s="825"/>
      <c r="F3" s="825"/>
      <c r="G3" s="825"/>
      <c r="H3" s="825"/>
      <c r="I3" s="825"/>
      <c r="J3" s="825"/>
      <c r="K3" s="826"/>
    </row>
    <row r="4" spans="2:11" x14ac:dyDescent="0.35">
      <c r="B4" s="826"/>
      <c r="C4" s="824"/>
      <c r="D4" s="825"/>
      <c r="E4" s="825"/>
      <c r="F4" s="825"/>
      <c r="G4" s="825"/>
      <c r="H4" s="825"/>
      <c r="I4" s="825"/>
      <c r="J4" s="825"/>
      <c r="K4" s="826"/>
    </row>
    <row r="5" spans="2:11" x14ac:dyDescent="0.35">
      <c r="B5" s="826"/>
      <c r="C5" s="824"/>
      <c r="D5" s="1250" t="s">
        <v>1765</v>
      </c>
      <c r="E5" s="1251"/>
      <c r="F5" s="1252" t="s">
        <v>1766</v>
      </c>
      <c r="G5" s="1253"/>
      <c r="H5" s="1250" t="s">
        <v>1767</v>
      </c>
      <c r="I5" s="1251"/>
      <c r="J5" s="1252" t="s">
        <v>1768</v>
      </c>
      <c r="K5" s="1253"/>
    </row>
    <row r="6" spans="2:11" ht="62" x14ac:dyDescent="0.35">
      <c r="B6" s="826"/>
      <c r="C6" s="826"/>
      <c r="D6" s="829"/>
      <c r="E6" s="830" t="s">
        <v>1769</v>
      </c>
      <c r="F6" s="829"/>
      <c r="G6" s="830" t="s">
        <v>1769</v>
      </c>
      <c r="H6" s="829"/>
      <c r="I6" s="830" t="s">
        <v>1770</v>
      </c>
      <c r="J6" s="831"/>
      <c r="K6" s="830" t="s">
        <v>1770</v>
      </c>
    </row>
    <row r="7" spans="2:11" x14ac:dyDescent="0.35">
      <c r="B7" s="826"/>
      <c r="C7" s="828"/>
      <c r="D7" s="832" t="s">
        <v>33</v>
      </c>
      <c r="E7" s="832" t="s">
        <v>37</v>
      </c>
      <c r="F7" s="832" t="s">
        <v>39</v>
      </c>
      <c r="G7" s="832" t="s">
        <v>41</v>
      </c>
      <c r="H7" s="832" t="s">
        <v>43</v>
      </c>
      <c r="I7" s="832" t="s">
        <v>47</v>
      </c>
      <c r="J7" s="832" t="s">
        <v>49</v>
      </c>
      <c r="K7" s="832" t="s">
        <v>69</v>
      </c>
    </row>
    <row r="8" spans="2:11" x14ac:dyDescent="0.35">
      <c r="B8" s="833" t="s">
        <v>33</v>
      </c>
      <c r="C8" s="834" t="s">
        <v>1771</v>
      </c>
      <c r="D8" s="842" t="s">
        <v>13</v>
      </c>
      <c r="E8" s="844" t="s">
        <v>13</v>
      </c>
      <c r="F8" s="836"/>
      <c r="G8" s="836"/>
      <c r="H8" s="843">
        <v>3307.9</v>
      </c>
      <c r="I8" s="842">
        <v>453.9</v>
      </c>
      <c r="J8" s="837"/>
      <c r="K8" s="836"/>
    </row>
    <row r="9" spans="2:11" x14ac:dyDescent="0.35">
      <c r="B9" s="832" t="s">
        <v>37</v>
      </c>
      <c r="C9" s="838" t="s">
        <v>1212</v>
      </c>
      <c r="D9" s="842" t="s">
        <v>13</v>
      </c>
      <c r="E9" s="842" t="s">
        <v>13</v>
      </c>
      <c r="F9" s="842" t="s">
        <v>13</v>
      </c>
      <c r="G9" s="842" t="s">
        <v>13</v>
      </c>
      <c r="H9" s="842" t="s">
        <v>13</v>
      </c>
      <c r="I9" s="842" t="s">
        <v>13</v>
      </c>
      <c r="J9" s="842" t="s">
        <v>13</v>
      </c>
      <c r="K9" s="842" t="s">
        <v>13</v>
      </c>
    </row>
    <row r="10" spans="2:11" x14ac:dyDescent="0.35">
      <c r="B10" s="832" t="s">
        <v>39</v>
      </c>
      <c r="C10" s="838" t="s">
        <v>68</v>
      </c>
      <c r="D10" s="842" t="s">
        <v>13</v>
      </c>
      <c r="E10" s="842" t="s">
        <v>13</v>
      </c>
      <c r="F10" s="842" t="s">
        <v>13</v>
      </c>
      <c r="G10" s="842" t="s">
        <v>13</v>
      </c>
      <c r="H10" s="843">
        <v>37.200000000000003</v>
      </c>
      <c r="I10" s="842">
        <v>37.200000000000003</v>
      </c>
      <c r="J10" s="842">
        <v>37.200000000000003</v>
      </c>
      <c r="K10" s="842" t="s">
        <v>13</v>
      </c>
    </row>
    <row r="11" spans="2:11" x14ac:dyDescent="0.35">
      <c r="B11" s="832" t="s">
        <v>41</v>
      </c>
      <c r="C11" s="839" t="s">
        <v>1772</v>
      </c>
      <c r="D11" s="842" t="s">
        <v>13</v>
      </c>
      <c r="E11" s="842" t="s">
        <v>13</v>
      </c>
      <c r="F11" s="842" t="s">
        <v>13</v>
      </c>
      <c r="G11" s="842" t="s">
        <v>13</v>
      </c>
      <c r="H11" s="842" t="s">
        <v>13</v>
      </c>
      <c r="I11" s="842" t="s">
        <v>13</v>
      </c>
      <c r="J11" s="842" t="s">
        <v>13</v>
      </c>
      <c r="K11" s="842" t="s">
        <v>13</v>
      </c>
    </row>
    <row r="12" spans="2:11" x14ac:dyDescent="0.35">
      <c r="B12" s="832" t="s">
        <v>43</v>
      </c>
      <c r="C12" s="839" t="s">
        <v>1773</v>
      </c>
      <c r="D12" s="842" t="s">
        <v>13</v>
      </c>
      <c r="E12" s="842" t="s">
        <v>13</v>
      </c>
      <c r="F12" s="842" t="s">
        <v>13</v>
      </c>
      <c r="G12" s="842" t="s">
        <v>13</v>
      </c>
      <c r="H12" s="842" t="s">
        <v>13</v>
      </c>
      <c r="I12" s="842" t="s">
        <v>13</v>
      </c>
      <c r="J12" s="842" t="s">
        <v>13</v>
      </c>
      <c r="K12" s="842" t="s">
        <v>13</v>
      </c>
    </row>
    <row r="13" spans="2:11" x14ac:dyDescent="0.35">
      <c r="B13" s="832" t="s">
        <v>45</v>
      </c>
      <c r="C13" s="839" t="s">
        <v>1774</v>
      </c>
      <c r="D13" s="842" t="s">
        <v>13</v>
      </c>
      <c r="E13" s="842" t="s">
        <v>13</v>
      </c>
      <c r="F13" s="842" t="s">
        <v>13</v>
      </c>
      <c r="G13" s="842" t="s">
        <v>13</v>
      </c>
      <c r="H13" s="843">
        <v>20.7</v>
      </c>
      <c r="I13" s="842">
        <v>20.7</v>
      </c>
      <c r="J13" s="842">
        <v>20.7</v>
      </c>
      <c r="K13" s="842" t="s">
        <v>13</v>
      </c>
    </row>
    <row r="14" spans="2:11" x14ac:dyDescent="0.35">
      <c r="B14" s="832" t="s">
        <v>47</v>
      </c>
      <c r="C14" s="839" t="s">
        <v>1775</v>
      </c>
      <c r="D14" s="842" t="s">
        <v>13</v>
      </c>
      <c r="E14" s="842" t="s">
        <v>13</v>
      </c>
      <c r="F14" s="842" t="s">
        <v>13</v>
      </c>
      <c r="G14" s="842" t="s">
        <v>13</v>
      </c>
      <c r="H14" s="843">
        <v>15.8</v>
      </c>
      <c r="I14" s="842">
        <v>15.8</v>
      </c>
      <c r="J14" s="842">
        <v>15.8</v>
      </c>
      <c r="K14" s="842" t="s">
        <v>13</v>
      </c>
    </row>
    <row r="15" spans="2:11" ht="31" x14ac:dyDescent="0.35">
      <c r="B15" s="832" t="s">
        <v>49</v>
      </c>
      <c r="C15" s="839" t="s">
        <v>1776</v>
      </c>
      <c r="D15" s="842" t="s">
        <v>13</v>
      </c>
      <c r="E15" s="842" t="s">
        <v>13</v>
      </c>
      <c r="F15" s="842" t="s">
        <v>13</v>
      </c>
      <c r="G15" s="842" t="s">
        <v>13</v>
      </c>
      <c r="H15" s="843">
        <v>0.7</v>
      </c>
      <c r="I15" s="842">
        <v>0.7</v>
      </c>
      <c r="J15" s="842">
        <v>0.7</v>
      </c>
      <c r="K15" s="842" t="s">
        <v>13</v>
      </c>
    </row>
    <row r="16" spans="2:11" x14ac:dyDescent="0.35">
      <c r="B16" s="832" t="s">
        <v>71</v>
      </c>
      <c r="C16" s="838" t="s">
        <v>580</v>
      </c>
      <c r="D16" s="835"/>
      <c r="E16" s="836"/>
      <c r="F16" s="840"/>
      <c r="G16" s="840"/>
      <c r="H16" s="843">
        <v>3270.6999999999994</v>
      </c>
      <c r="I16" s="843">
        <v>416.7</v>
      </c>
      <c r="J16" s="841"/>
      <c r="K16" s="840"/>
    </row>
  </sheetData>
  <mergeCells count="4">
    <mergeCell ref="D5:E5"/>
    <mergeCell ref="F5:G5"/>
    <mergeCell ref="H5:I5"/>
    <mergeCell ref="J5:K5"/>
  </mergeCells>
  <conditionalFormatting sqref="D8:K16">
    <cfRule type="cellIs" dxfId="5" priority="1" stopIfTrue="1" operator="lessThan">
      <formula>0</formula>
    </cfRule>
  </conditionalFormatting>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F213-8987-4BE9-8A8D-F2D1C2C95704}">
  <dimension ref="B2:AJ23"/>
  <sheetViews>
    <sheetView workbookViewId="0"/>
  </sheetViews>
  <sheetFormatPr defaultColWidth="8.7265625" defaultRowHeight="15.5" x14ac:dyDescent="0.35"/>
  <cols>
    <col min="1" max="1" width="8.7265625" style="845"/>
    <col min="2" max="2" width="5.7265625" style="845" customWidth="1"/>
    <col min="3" max="3" width="72" style="845" customWidth="1"/>
    <col min="4" max="8" width="17.7265625" style="845" customWidth="1"/>
    <col min="9" max="9" width="19.453125" style="845" customWidth="1"/>
    <col min="10" max="11" width="17.7265625" style="845" customWidth="1"/>
    <col min="12" max="12" width="13.7265625" style="845" customWidth="1"/>
    <col min="13" max="16384" width="8.7265625" style="845"/>
  </cols>
  <sheetData>
    <row r="2" spans="2:36" ht="16" x14ac:dyDescent="0.35">
      <c r="B2" s="846"/>
      <c r="C2" s="847" t="s">
        <v>1571</v>
      </c>
      <c r="D2" s="848"/>
      <c r="E2" s="848"/>
      <c r="F2" s="848"/>
      <c r="G2" s="848"/>
    </row>
    <row r="3" spans="2:36" ht="16" x14ac:dyDescent="0.35">
      <c r="B3" s="846"/>
      <c r="C3" s="849"/>
      <c r="D3" s="848"/>
      <c r="E3" s="848"/>
      <c r="F3" s="848"/>
      <c r="G3" s="848"/>
    </row>
    <row r="4" spans="2:36" s="850" customFormat="1" x14ac:dyDescent="0.35">
      <c r="D4" s="851"/>
      <c r="E4" s="851"/>
      <c r="F4" s="851"/>
      <c r="G4" s="851"/>
      <c r="H4" s="845"/>
      <c r="I4" s="845"/>
      <c r="J4" s="845"/>
      <c r="K4" s="845"/>
      <c r="L4" s="845"/>
      <c r="M4" s="845"/>
      <c r="N4" s="845"/>
      <c r="O4" s="845"/>
      <c r="P4" s="845"/>
      <c r="Q4" s="845"/>
      <c r="R4" s="845"/>
      <c r="S4" s="845"/>
      <c r="T4" s="845"/>
      <c r="U4" s="845"/>
      <c r="V4" s="845"/>
      <c r="W4" s="845"/>
      <c r="X4" s="845"/>
      <c r="Y4" s="845"/>
      <c r="Z4" s="845"/>
      <c r="AA4" s="845"/>
      <c r="AB4" s="845"/>
      <c r="AC4" s="845"/>
      <c r="AD4" s="845"/>
      <c r="AE4" s="845"/>
      <c r="AF4" s="845"/>
      <c r="AG4" s="845"/>
      <c r="AH4" s="845"/>
      <c r="AI4" s="845"/>
      <c r="AJ4" s="845"/>
    </row>
    <row r="5" spans="2:36" ht="16" x14ac:dyDescent="0.35">
      <c r="B5" s="852"/>
      <c r="C5" s="853"/>
      <c r="D5" s="1254" t="s">
        <v>1777</v>
      </c>
      <c r="E5" s="1255"/>
      <c r="F5" s="1258" t="s">
        <v>1778</v>
      </c>
      <c r="G5" s="1259"/>
    </row>
    <row r="6" spans="2:36" ht="16" x14ac:dyDescent="0.35">
      <c r="B6" s="852"/>
      <c r="C6" s="853"/>
      <c r="D6" s="1256"/>
      <c r="E6" s="1257"/>
      <c r="F6" s="1254" t="s">
        <v>1779</v>
      </c>
      <c r="G6" s="1255"/>
    </row>
    <row r="7" spans="2:36" ht="48" x14ac:dyDescent="0.35">
      <c r="B7" s="854"/>
      <c r="C7" s="855"/>
      <c r="D7" s="856"/>
      <c r="E7" s="857" t="s">
        <v>1769</v>
      </c>
      <c r="F7" s="858"/>
      <c r="G7" s="857" t="s">
        <v>1770</v>
      </c>
    </row>
    <row r="8" spans="2:36" ht="16" x14ac:dyDescent="0.35">
      <c r="B8" s="854"/>
      <c r="C8" s="855"/>
      <c r="D8" s="859" t="s">
        <v>33</v>
      </c>
      <c r="E8" s="859" t="s">
        <v>37</v>
      </c>
      <c r="F8" s="859" t="s">
        <v>39</v>
      </c>
      <c r="G8" s="859" t="s">
        <v>43</v>
      </c>
    </row>
    <row r="9" spans="2:36" ht="16" x14ac:dyDescent="0.35">
      <c r="B9" s="860" t="s">
        <v>72</v>
      </c>
      <c r="C9" s="861" t="s">
        <v>1780</v>
      </c>
      <c r="D9" s="862"/>
      <c r="E9" s="862"/>
      <c r="F9" s="862"/>
      <c r="G9" s="862"/>
    </row>
    <row r="10" spans="2:36" ht="16" x14ac:dyDescent="0.35">
      <c r="B10" s="859" t="s">
        <v>73</v>
      </c>
      <c r="C10" s="863" t="s">
        <v>1781</v>
      </c>
      <c r="D10" s="862"/>
      <c r="E10" s="862"/>
      <c r="F10" s="862"/>
      <c r="G10" s="862"/>
    </row>
    <row r="11" spans="2:36" ht="16" x14ac:dyDescent="0.35">
      <c r="B11" s="859" t="s">
        <v>74</v>
      </c>
      <c r="C11" s="863" t="s">
        <v>1212</v>
      </c>
      <c r="D11" s="862"/>
      <c r="E11" s="862"/>
      <c r="F11" s="862"/>
      <c r="G11" s="862"/>
    </row>
    <row r="12" spans="2:36" ht="16" x14ac:dyDescent="0.35">
      <c r="B12" s="859" t="s">
        <v>76</v>
      </c>
      <c r="C12" s="863" t="s">
        <v>68</v>
      </c>
      <c r="D12" s="862"/>
      <c r="E12" s="862"/>
      <c r="F12" s="862"/>
      <c r="G12" s="862"/>
    </row>
    <row r="13" spans="2:36" ht="16" x14ac:dyDescent="0.35">
      <c r="B13" s="859" t="s">
        <v>77</v>
      </c>
      <c r="C13" s="864" t="s">
        <v>1772</v>
      </c>
      <c r="D13" s="862"/>
      <c r="E13" s="862"/>
      <c r="F13" s="862"/>
      <c r="G13" s="862"/>
    </row>
    <row r="14" spans="2:36" ht="16" x14ac:dyDescent="0.35">
      <c r="B14" s="859" t="s">
        <v>78</v>
      </c>
      <c r="C14" s="865" t="s">
        <v>1773</v>
      </c>
      <c r="D14" s="862"/>
      <c r="E14" s="862"/>
      <c r="F14" s="862"/>
      <c r="G14" s="862"/>
    </row>
    <row r="15" spans="2:36" ht="16" x14ac:dyDescent="0.35">
      <c r="B15" s="859" t="s">
        <v>79</v>
      </c>
      <c r="C15" s="864" t="s">
        <v>1774</v>
      </c>
      <c r="D15" s="862"/>
      <c r="E15" s="862"/>
      <c r="F15" s="862"/>
      <c r="G15" s="862"/>
    </row>
    <row r="16" spans="2:36" ht="16" x14ac:dyDescent="0.35">
      <c r="B16" s="859" t="s">
        <v>80</v>
      </c>
      <c r="C16" s="864" t="s">
        <v>1775</v>
      </c>
      <c r="D16" s="862"/>
      <c r="E16" s="862"/>
      <c r="F16" s="862"/>
      <c r="G16" s="862"/>
    </row>
    <row r="17" spans="2:7" ht="16" x14ac:dyDescent="0.35">
      <c r="B17" s="859" t="s">
        <v>81</v>
      </c>
      <c r="C17" s="864" t="s">
        <v>1776</v>
      </c>
      <c r="D17" s="862"/>
      <c r="E17" s="862"/>
      <c r="F17" s="862"/>
      <c r="G17" s="862"/>
    </row>
    <row r="18" spans="2:7" ht="16" x14ac:dyDescent="0.35">
      <c r="B18" s="859" t="s">
        <v>82</v>
      </c>
      <c r="C18" s="863" t="s">
        <v>1782</v>
      </c>
      <c r="D18" s="862"/>
      <c r="E18" s="862"/>
      <c r="F18" s="862"/>
      <c r="G18" s="862"/>
    </row>
    <row r="19" spans="2:7" ht="16" x14ac:dyDescent="0.35">
      <c r="B19" s="859" t="s">
        <v>1783</v>
      </c>
      <c r="C19" s="863" t="s">
        <v>1784</v>
      </c>
      <c r="D19" s="862"/>
      <c r="E19" s="862"/>
      <c r="F19" s="862"/>
      <c r="G19" s="862"/>
    </row>
    <row r="20" spans="2:7" ht="16" x14ac:dyDescent="0.35">
      <c r="B20" s="860" t="s">
        <v>1785</v>
      </c>
      <c r="C20" s="861" t="s">
        <v>1786</v>
      </c>
      <c r="D20" s="862"/>
      <c r="E20" s="862"/>
      <c r="F20" s="862"/>
      <c r="G20" s="862"/>
    </row>
    <row r="21" spans="2:7" ht="16" x14ac:dyDescent="0.35">
      <c r="B21" s="860">
        <v>241</v>
      </c>
      <c r="C21" s="861" t="s">
        <v>1787</v>
      </c>
      <c r="D21" s="866"/>
      <c r="E21" s="866"/>
      <c r="F21" s="862"/>
      <c r="G21" s="862"/>
    </row>
    <row r="22" spans="2:7" ht="16" x14ac:dyDescent="0.35">
      <c r="B22" s="860">
        <v>250</v>
      </c>
      <c r="C22" s="867" t="s">
        <v>1788</v>
      </c>
      <c r="D22" s="862"/>
      <c r="E22" s="862"/>
      <c r="F22" s="866"/>
      <c r="G22" s="866"/>
    </row>
    <row r="23" spans="2:7" x14ac:dyDescent="0.35">
      <c r="C23" s="868"/>
    </row>
  </sheetData>
  <mergeCells count="3">
    <mergeCell ref="D5:E6"/>
    <mergeCell ref="F5:G5"/>
    <mergeCell ref="F6:G6"/>
  </mergeCells>
  <conditionalFormatting sqref="D19:F22">
    <cfRule type="cellIs" dxfId="4" priority="1" stopIfTrue="1" operator="lessThan">
      <formula>0</formula>
    </cfRule>
  </conditionalFormatting>
  <conditionalFormatting sqref="D2:J3 E5:F6 D5:D18 F7:F18 E8:E18 G8:G22 H9:H22">
    <cfRule type="cellIs" dxfId="3" priority="2" stopIfTrue="1" operator="lessThan">
      <formula>0</formula>
    </cfRule>
  </conditionalFormatting>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96D6B-F076-4E39-9128-37764FB1B746}">
  <dimension ref="B1:E11"/>
  <sheetViews>
    <sheetView workbookViewId="0"/>
  </sheetViews>
  <sheetFormatPr defaultRowHeight="15.5" x14ac:dyDescent="0.35"/>
  <cols>
    <col min="1" max="2" width="8.7265625" style="5"/>
    <col min="3" max="3" width="33.7265625" style="5" customWidth="1"/>
    <col min="4" max="4" width="33" style="5" customWidth="1"/>
    <col min="5" max="5" width="40.08984375" style="5" customWidth="1"/>
    <col min="6" max="16384" width="8.7265625" style="5"/>
  </cols>
  <sheetData>
    <row r="1" spans="2:5" ht="22" customHeight="1" x14ac:dyDescent="0.35"/>
    <row r="2" spans="2:5" x14ac:dyDescent="0.35">
      <c r="B2" s="216" t="s">
        <v>107</v>
      </c>
      <c r="D2" s="217"/>
      <c r="E2" s="217"/>
    </row>
    <row r="3" spans="2:5" ht="17.5" customHeight="1" x14ac:dyDescent="0.35">
      <c r="B3" s="7" t="s">
        <v>93</v>
      </c>
      <c r="D3" s="217"/>
      <c r="E3" s="217"/>
    </row>
    <row r="4" spans="2:5" x14ac:dyDescent="0.35">
      <c r="B4" s="218"/>
      <c r="C4" s="14"/>
      <c r="D4" s="217"/>
      <c r="E4" s="217"/>
    </row>
    <row r="5" spans="2:5" ht="62" x14ac:dyDescent="0.35">
      <c r="B5" s="207"/>
      <c r="C5" s="208"/>
      <c r="D5" s="209" t="s">
        <v>83</v>
      </c>
      <c r="E5" s="210" t="s">
        <v>85</v>
      </c>
    </row>
    <row r="6" spans="2:5" x14ac:dyDescent="0.35">
      <c r="B6" s="211"/>
      <c r="C6" s="212"/>
      <c r="D6" s="213" t="s">
        <v>33</v>
      </c>
      <c r="E6" s="213" t="s">
        <v>37</v>
      </c>
    </row>
    <row r="7" spans="2:5" ht="31" x14ac:dyDescent="0.35">
      <c r="B7" s="214" t="s">
        <v>33</v>
      </c>
      <c r="C7" s="215" t="s">
        <v>84</v>
      </c>
      <c r="D7" s="42" t="s">
        <v>13</v>
      </c>
      <c r="E7" s="42" t="s">
        <v>13</v>
      </c>
    </row>
    <row r="10" spans="2:5" x14ac:dyDescent="0.35">
      <c r="B10" s="888" t="s">
        <v>1832</v>
      </c>
    </row>
    <row r="11" spans="2:5" x14ac:dyDescent="0.35">
      <c r="C11" s="118"/>
    </row>
  </sheetData>
  <conditionalFormatting sqref="D2:E7">
    <cfRule type="cellIs" dxfId="2" priority="1" stopIfTrue="1" operator="lessThan">
      <formula>0</formula>
    </cfRule>
  </conditionalFormatting>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081CA-D25F-4B61-AA98-728EC77E5DD5}">
  <dimension ref="B1:G16"/>
  <sheetViews>
    <sheetView workbookViewId="0"/>
  </sheetViews>
  <sheetFormatPr defaultColWidth="8.7265625" defaultRowHeight="15.5" x14ac:dyDescent="0.35"/>
  <cols>
    <col min="1" max="1" width="8.7265625" style="218"/>
    <col min="2" max="2" width="11.7265625" style="218" customWidth="1"/>
    <col min="3" max="3" width="78.453125" style="218" customWidth="1"/>
    <col min="4" max="8" width="17.7265625" style="218" customWidth="1"/>
    <col min="9" max="9" width="19.453125" style="218" customWidth="1"/>
    <col min="10" max="11" width="17.7265625" style="218" customWidth="1"/>
    <col min="12" max="12" width="13.7265625" style="218" customWidth="1"/>
    <col min="13" max="16384" width="8.7265625" style="218"/>
  </cols>
  <sheetData>
    <row r="1" spans="2:7" ht="21.5" customHeight="1" x14ac:dyDescent="0.35"/>
    <row r="2" spans="2:7" x14ac:dyDescent="0.35">
      <c r="B2" s="690" t="s">
        <v>1490</v>
      </c>
      <c r="D2" s="218" t="s">
        <v>590</v>
      </c>
      <c r="E2" s="218" t="s">
        <v>1491</v>
      </c>
    </row>
    <row r="3" spans="2:7" x14ac:dyDescent="0.35">
      <c r="B3" s="5" t="s">
        <v>1492</v>
      </c>
    </row>
    <row r="4" spans="2:7" x14ac:dyDescent="0.35">
      <c r="B4" s="5"/>
    </row>
    <row r="6" spans="2:7" ht="31" x14ac:dyDescent="0.35">
      <c r="B6" s="35" t="s">
        <v>978</v>
      </c>
      <c r="C6" s="482" t="s">
        <v>977</v>
      </c>
    </row>
    <row r="7" spans="2:7" x14ac:dyDescent="0.35">
      <c r="B7" s="38" t="s">
        <v>915</v>
      </c>
      <c r="C7" s="5" t="s">
        <v>1494</v>
      </c>
    </row>
    <row r="8" spans="2:7" ht="62" x14ac:dyDescent="0.35">
      <c r="B8" s="488" t="s">
        <v>309</v>
      </c>
      <c r="C8" s="869" t="s">
        <v>1493</v>
      </c>
      <c r="D8" s="489"/>
      <c r="E8" s="489"/>
      <c r="F8" s="489"/>
      <c r="G8" s="489"/>
    </row>
    <row r="9" spans="2:7" x14ac:dyDescent="0.35">
      <c r="B9" s="490"/>
      <c r="C9" s="5"/>
      <c r="D9" s="491"/>
      <c r="E9" s="492"/>
      <c r="F9" s="492"/>
      <c r="G9" s="492"/>
    </row>
    <row r="10" spans="2:7" x14ac:dyDescent="0.35">
      <c r="B10" s="490"/>
      <c r="C10" s="492"/>
      <c r="D10" s="491"/>
      <c r="E10" s="492"/>
      <c r="F10" s="492"/>
      <c r="G10" s="492"/>
    </row>
    <row r="11" spans="2:7" x14ac:dyDescent="0.35">
      <c r="B11" s="490"/>
      <c r="C11" s="5"/>
      <c r="D11" s="492"/>
      <c r="E11" s="492"/>
      <c r="F11" s="492"/>
      <c r="G11" s="492"/>
    </row>
    <row r="12" spans="2:7" x14ac:dyDescent="0.35">
      <c r="B12" s="490"/>
      <c r="C12" s="492"/>
      <c r="D12" s="492"/>
      <c r="E12" s="492"/>
      <c r="F12" s="492"/>
      <c r="G12" s="492"/>
    </row>
    <row r="13" spans="2:7" x14ac:dyDescent="0.35">
      <c r="B13" s="490"/>
      <c r="C13" s="493"/>
      <c r="D13" s="493"/>
      <c r="E13" s="493"/>
      <c r="F13" s="493"/>
      <c r="G13" s="493"/>
    </row>
    <row r="14" spans="2:7" x14ac:dyDescent="0.35">
      <c r="B14" s="494"/>
      <c r="C14" s="493"/>
      <c r="D14" s="493"/>
      <c r="E14" s="493"/>
      <c r="F14" s="493"/>
      <c r="G14" s="493"/>
    </row>
    <row r="15" spans="2:7" x14ac:dyDescent="0.35">
      <c r="B15" s="494"/>
      <c r="C15" s="493"/>
      <c r="D15" s="493"/>
      <c r="E15" s="493"/>
      <c r="F15" s="493"/>
      <c r="G15" s="493"/>
    </row>
    <row r="16" spans="2:7" x14ac:dyDescent="0.35">
      <c r="C16" s="495"/>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88819-1793-4B15-BB09-D82113407C88}">
  <sheetPr>
    <pageSetUpPr fitToPage="1"/>
  </sheetPr>
  <dimension ref="B2:E26"/>
  <sheetViews>
    <sheetView showGridLines="0" zoomScaleNormal="100" zoomScalePageLayoutView="110" workbookViewId="0"/>
  </sheetViews>
  <sheetFormatPr defaultColWidth="9.1796875" defaultRowHeight="15.5" x14ac:dyDescent="0.35"/>
  <cols>
    <col min="1" max="1" width="6.453125" style="373" customWidth="1"/>
    <col min="2" max="2" width="9.1796875" style="373"/>
    <col min="3" max="3" width="114.453125" style="362" bestFit="1" customWidth="1"/>
    <col min="4" max="4" width="137.54296875" style="373" customWidth="1"/>
    <col min="5" max="5" width="28" style="374" customWidth="1"/>
    <col min="6" max="16384" width="9.1796875" style="373"/>
  </cols>
  <sheetData>
    <row r="2" spans="2:5" x14ac:dyDescent="0.35">
      <c r="B2" s="972" t="s">
        <v>980</v>
      </c>
    </row>
    <row r="3" spans="2:5" x14ac:dyDescent="0.35">
      <c r="B3" s="375" t="s">
        <v>979</v>
      </c>
    </row>
    <row r="4" spans="2:5" x14ac:dyDescent="0.35">
      <c r="D4" s="376"/>
      <c r="E4" s="377"/>
    </row>
    <row r="5" spans="2:5" ht="31" x14ac:dyDescent="0.35">
      <c r="B5" s="378" t="s">
        <v>978</v>
      </c>
      <c r="C5" s="1260" t="s">
        <v>977</v>
      </c>
      <c r="D5" s="1260"/>
      <c r="E5" s="379"/>
    </row>
    <row r="6" spans="2:5" x14ac:dyDescent="0.35">
      <c r="B6" s="380"/>
      <c r="C6" s="388" t="s">
        <v>976</v>
      </c>
      <c r="D6" s="381"/>
      <c r="E6" s="379"/>
    </row>
    <row r="7" spans="2:5" ht="80.25" customHeight="1" x14ac:dyDescent="0.35">
      <c r="B7" s="382" t="s">
        <v>915</v>
      </c>
      <c r="C7" s="383" t="s">
        <v>975</v>
      </c>
      <c r="D7" s="384" t="s">
        <v>974</v>
      </c>
      <c r="E7" s="379"/>
    </row>
    <row r="8" spans="2:5" ht="90" customHeight="1" x14ac:dyDescent="0.35">
      <c r="B8" s="382" t="s">
        <v>309</v>
      </c>
      <c r="C8" s="383" t="s">
        <v>973</v>
      </c>
      <c r="D8" s="384" t="s">
        <v>972</v>
      </c>
      <c r="E8" s="379"/>
    </row>
    <row r="9" spans="2:5" ht="93" x14ac:dyDescent="0.35">
      <c r="B9" s="382" t="s">
        <v>916</v>
      </c>
      <c r="C9" s="383" t="s">
        <v>971</v>
      </c>
      <c r="D9" s="384" t="s">
        <v>970</v>
      </c>
      <c r="E9" s="379"/>
    </row>
    <row r="10" spans="2:5" ht="58.5" customHeight="1" x14ac:dyDescent="0.35">
      <c r="B10" s="382" t="s">
        <v>917</v>
      </c>
      <c r="C10" s="383" t="s">
        <v>969</v>
      </c>
      <c r="D10" s="384" t="s">
        <v>968</v>
      </c>
      <c r="E10" s="379"/>
    </row>
    <row r="11" spans="2:5" x14ac:dyDescent="0.35">
      <c r="B11" s="389"/>
      <c r="C11" s="388" t="s">
        <v>967</v>
      </c>
      <c r="D11" s="389"/>
      <c r="E11" s="379"/>
    </row>
    <row r="12" spans="2:5" ht="46.5" x14ac:dyDescent="0.35">
      <c r="B12" s="385" t="s">
        <v>918</v>
      </c>
      <c r="C12" s="383" t="s">
        <v>966</v>
      </c>
      <c r="D12" s="384" t="s">
        <v>965</v>
      </c>
      <c r="E12" s="386"/>
    </row>
    <row r="13" spans="2:5" ht="79.5" customHeight="1" x14ac:dyDescent="0.35">
      <c r="B13" s="385" t="s">
        <v>919</v>
      </c>
      <c r="C13" s="383" t="s">
        <v>964</v>
      </c>
      <c r="D13" s="384" t="s">
        <v>963</v>
      </c>
      <c r="E13" s="386"/>
    </row>
    <row r="14" spans="2:5" ht="60" customHeight="1" x14ac:dyDescent="0.35">
      <c r="B14" s="382" t="s">
        <v>920</v>
      </c>
      <c r="C14" s="383" t="s">
        <v>962</v>
      </c>
      <c r="D14" s="387" t="s">
        <v>961</v>
      </c>
      <c r="E14" s="379"/>
    </row>
    <row r="15" spans="2:5" ht="92.25" customHeight="1" x14ac:dyDescent="0.35">
      <c r="B15" s="382" t="s">
        <v>314</v>
      </c>
      <c r="C15" s="383" t="s">
        <v>960</v>
      </c>
      <c r="D15" s="384" t="s">
        <v>959</v>
      </c>
      <c r="E15" s="386"/>
    </row>
    <row r="16" spans="2:5" ht="97.5" customHeight="1" x14ac:dyDescent="0.35">
      <c r="B16" s="382" t="s">
        <v>360</v>
      </c>
      <c r="C16" s="383" t="s">
        <v>958</v>
      </c>
      <c r="D16" s="384" t="s">
        <v>957</v>
      </c>
      <c r="E16" s="386"/>
    </row>
    <row r="17" spans="2:5" x14ac:dyDescent="0.35">
      <c r="B17" s="380"/>
      <c r="C17" s="388" t="s">
        <v>956</v>
      </c>
      <c r="D17" s="381"/>
      <c r="E17" s="386"/>
    </row>
    <row r="18" spans="2:5" ht="124" x14ac:dyDescent="0.35">
      <c r="B18" s="382" t="s">
        <v>921</v>
      </c>
      <c r="C18" s="383" t="s">
        <v>955</v>
      </c>
      <c r="D18" s="384" t="s">
        <v>954</v>
      </c>
      <c r="E18" s="386"/>
    </row>
    <row r="19" spans="2:5" ht="150" customHeight="1" x14ac:dyDescent="0.35">
      <c r="B19" s="382" t="s">
        <v>953</v>
      </c>
      <c r="C19" s="383" t="s">
        <v>952</v>
      </c>
      <c r="D19" s="384" t="s">
        <v>951</v>
      </c>
      <c r="E19" s="386"/>
    </row>
    <row r="20" spans="2:5" ht="95.25" customHeight="1" x14ac:dyDescent="0.35">
      <c r="B20" s="382" t="s">
        <v>950</v>
      </c>
      <c r="C20" s="383" t="s">
        <v>949</v>
      </c>
      <c r="D20" s="387" t="s">
        <v>948</v>
      </c>
      <c r="E20" s="379"/>
    </row>
    <row r="21" spans="2:5" ht="108.5" x14ac:dyDescent="0.35">
      <c r="B21" s="382" t="s">
        <v>947</v>
      </c>
      <c r="C21" s="383" t="s">
        <v>946</v>
      </c>
      <c r="D21" s="387" t="s">
        <v>945</v>
      </c>
      <c r="E21" s="379"/>
    </row>
    <row r="22" spans="2:5" ht="31" x14ac:dyDescent="0.35">
      <c r="B22" s="382" t="s">
        <v>944</v>
      </c>
      <c r="C22" s="383" t="s">
        <v>943</v>
      </c>
      <c r="D22" s="384" t="s">
        <v>942</v>
      </c>
      <c r="E22" s="386"/>
    </row>
    <row r="23" spans="2:5" ht="108.5" x14ac:dyDescent="0.35">
      <c r="B23" s="382" t="s">
        <v>941</v>
      </c>
      <c r="C23" s="383" t="s">
        <v>940</v>
      </c>
      <c r="D23" s="384" t="s">
        <v>939</v>
      </c>
      <c r="E23" s="386"/>
    </row>
    <row r="24" spans="2:5" ht="62" x14ac:dyDescent="0.35">
      <c r="B24" s="382" t="s">
        <v>938</v>
      </c>
      <c r="C24" s="383" t="s">
        <v>937</v>
      </c>
      <c r="D24" s="384" t="s">
        <v>936</v>
      </c>
      <c r="E24" s="386"/>
    </row>
    <row r="25" spans="2:5" ht="31" x14ac:dyDescent="0.35">
      <c r="B25" s="382" t="s">
        <v>935</v>
      </c>
      <c r="C25" s="383" t="s">
        <v>934</v>
      </c>
      <c r="D25" s="384" t="s">
        <v>933</v>
      </c>
      <c r="E25" s="386"/>
    </row>
    <row r="26" spans="2:5" ht="124" x14ac:dyDescent="0.35">
      <c r="B26" s="382" t="s">
        <v>932</v>
      </c>
      <c r="C26" s="383" t="s">
        <v>931</v>
      </c>
      <c r="D26" s="384" t="s">
        <v>930</v>
      </c>
      <c r="E26" s="386"/>
    </row>
  </sheetData>
  <mergeCells count="1">
    <mergeCell ref="C5:D5"/>
  </mergeCells>
  <pageMargins left="0.70866141732283472" right="0.70866141732283472" top="0.74803149606299213" bottom="0.74803149606299213" header="0.31496062992125984" footer="0.31496062992125984"/>
  <pageSetup paperSize="9" scale="70" orientation="landscape" r:id="rId1"/>
  <headerFooter>
    <oddHeader>&amp;CEN
Annex I&amp;L&amp;"Calibri"&amp;12&amp;K000000EBA Regular Use&amp;1#</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B7D63-3DAC-4956-B329-C6A851A9A460}">
  <sheetPr>
    <pageSetUpPr fitToPage="1"/>
  </sheetPr>
  <dimension ref="B2:D32"/>
  <sheetViews>
    <sheetView showGridLines="0" zoomScale="90" zoomScaleNormal="90" zoomScalePageLayoutView="110" workbookViewId="0"/>
  </sheetViews>
  <sheetFormatPr defaultColWidth="9.1796875" defaultRowHeight="15.5" x14ac:dyDescent="0.35"/>
  <cols>
    <col min="1" max="1" width="6.453125" style="362" customWidth="1"/>
    <col min="2" max="2" width="9.1796875" style="362"/>
    <col min="3" max="3" width="94.453125" style="362" customWidth="1"/>
    <col min="4" max="4" width="179.26953125" style="362" customWidth="1"/>
    <col min="5" max="5" width="46.1796875" style="362" customWidth="1"/>
    <col min="6" max="16384" width="9.1796875" style="362"/>
  </cols>
  <sheetData>
    <row r="2" spans="2:4" x14ac:dyDescent="0.35">
      <c r="B2" s="972" t="s">
        <v>1017</v>
      </c>
    </row>
    <row r="3" spans="2:4" x14ac:dyDescent="0.35">
      <c r="B3" s="390" t="s">
        <v>979</v>
      </c>
    </row>
    <row r="4" spans="2:4" x14ac:dyDescent="0.35">
      <c r="D4" s="391"/>
    </row>
    <row r="5" spans="2:4" ht="31" x14ac:dyDescent="0.35">
      <c r="B5" s="385" t="s">
        <v>978</v>
      </c>
      <c r="C5" s="1261" t="s">
        <v>977</v>
      </c>
      <c r="D5" s="1261"/>
    </row>
    <row r="6" spans="2:4" x14ac:dyDescent="0.35">
      <c r="B6" s="380"/>
      <c r="C6" s="388" t="s">
        <v>976</v>
      </c>
      <c r="D6" s="381"/>
    </row>
    <row r="7" spans="2:4" ht="125.25" customHeight="1" x14ac:dyDescent="0.35">
      <c r="B7" s="382" t="s">
        <v>915</v>
      </c>
      <c r="C7" s="383" t="s">
        <v>1016</v>
      </c>
      <c r="D7" s="392" t="s">
        <v>1015</v>
      </c>
    </row>
    <row r="8" spans="2:4" ht="70.5" customHeight="1" x14ac:dyDescent="0.35">
      <c r="B8" s="382" t="s">
        <v>309</v>
      </c>
      <c r="C8" s="383" t="s">
        <v>1014</v>
      </c>
      <c r="D8" s="392" t="s">
        <v>1013</v>
      </c>
    </row>
    <row r="9" spans="2:4" ht="58.5" customHeight="1" x14ac:dyDescent="0.35">
      <c r="B9" s="382" t="s">
        <v>916</v>
      </c>
      <c r="C9" s="383" t="s">
        <v>1012</v>
      </c>
      <c r="D9" s="392" t="s">
        <v>1011</v>
      </c>
    </row>
    <row r="10" spans="2:4" x14ac:dyDescent="0.35">
      <c r="B10" s="393"/>
      <c r="C10" s="388" t="s">
        <v>967</v>
      </c>
      <c r="D10" s="393"/>
    </row>
    <row r="11" spans="2:4" ht="69" customHeight="1" x14ac:dyDescent="0.35">
      <c r="B11" s="382" t="s">
        <v>917</v>
      </c>
      <c r="C11" s="383" t="s">
        <v>1010</v>
      </c>
      <c r="D11" s="392" t="s">
        <v>1009</v>
      </c>
    </row>
    <row r="12" spans="2:4" ht="72.75" customHeight="1" x14ac:dyDescent="0.35">
      <c r="B12" s="394" t="s">
        <v>360</v>
      </c>
      <c r="C12" s="395" t="s">
        <v>1008</v>
      </c>
      <c r="D12" s="392" t="s">
        <v>1007</v>
      </c>
    </row>
    <row r="13" spans="2:4" ht="200.25" customHeight="1" x14ac:dyDescent="0.35">
      <c r="B13" s="394" t="s">
        <v>1006</v>
      </c>
      <c r="C13" s="395" t="s">
        <v>1005</v>
      </c>
      <c r="D13" s="392" t="s">
        <v>1004</v>
      </c>
    </row>
    <row r="14" spans="2:4" ht="226.5" customHeight="1" x14ac:dyDescent="0.35">
      <c r="B14" s="394" t="s">
        <v>1003</v>
      </c>
      <c r="C14" s="395" t="s">
        <v>1002</v>
      </c>
      <c r="D14" s="392" t="s">
        <v>1001</v>
      </c>
    </row>
    <row r="15" spans="2:4" ht="89.25" customHeight="1" x14ac:dyDescent="0.35">
      <c r="B15" s="394" t="s">
        <v>1000</v>
      </c>
      <c r="C15" s="395" t="s">
        <v>999</v>
      </c>
      <c r="D15" s="392" t="s">
        <v>998</v>
      </c>
    </row>
    <row r="16" spans="2:4" ht="120" customHeight="1" x14ac:dyDescent="0.35">
      <c r="B16" s="385" t="s">
        <v>918</v>
      </c>
      <c r="C16" s="383" t="s">
        <v>997</v>
      </c>
      <c r="D16" s="1262" t="s">
        <v>996</v>
      </c>
    </row>
    <row r="17" spans="2:4" x14ac:dyDescent="0.35">
      <c r="B17" s="385" t="s">
        <v>919</v>
      </c>
      <c r="C17" s="383" t="s">
        <v>995</v>
      </c>
      <c r="D17" s="1263"/>
    </row>
    <row r="18" spans="2:4" ht="46.5" x14ac:dyDescent="0.35">
      <c r="B18" s="382" t="s">
        <v>920</v>
      </c>
      <c r="C18" s="383" t="s">
        <v>994</v>
      </c>
      <c r="D18" s="383" t="s">
        <v>993</v>
      </c>
    </row>
    <row r="19" spans="2:4" x14ac:dyDescent="0.35">
      <c r="B19" s="380"/>
      <c r="C19" s="388" t="s">
        <v>956</v>
      </c>
      <c r="D19" s="381"/>
    </row>
    <row r="20" spans="2:4" ht="108.5" x14ac:dyDescent="0.35">
      <c r="B20" s="382" t="s">
        <v>314</v>
      </c>
      <c r="C20" s="383" t="s">
        <v>992</v>
      </c>
      <c r="D20" s="383" t="s">
        <v>991</v>
      </c>
    </row>
    <row r="21" spans="2:4" ht="77.5" x14ac:dyDescent="0.35">
      <c r="B21" s="382" t="s">
        <v>360</v>
      </c>
      <c r="C21" s="383" t="s">
        <v>990</v>
      </c>
      <c r="D21" s="383" t="s">
        <v>989</v>
      </c>
    </row>
    <row r="22" spans="2:4" ht="31" x14ac:dyDescent="0.35">
      <c r="B22" s="382" t="s">
        <v>921</v>
      </c>
      <c r="C22" s="383" t="s">
        <v>988</v>
      </c>
      <c r="D22" s="383" t="s">
        <v>987</v>
      </c>
    </row>
    <row r="23" spans="2:4" ht="31" x14ac:dyDescent="0.35">
      <c r="B23" s="382" t="s">
        <v>953</v>
      </c>
      <c r="C23" s="383" t="s">
        <v>986</v>
      </c>
      <c r="D23" s="383" t="s">
        <v>985</v>
      </c>
    </row>
    <row r="24" spans="2:4" ht="81" customHeight="1" x14ac:dyDescent="0.35">
      <c r="B24" s="382" t="s">
        <v>950</v>
      </c>
      <c r="C24" s="383" t="s">
        <v>984</v>
      </c>
      <c r="D24" s="383" t="s">
        <v>983</v>
      </c>
    </row>
    <row r="25" spans="2:4" ht="90" customHeight="1" x14ac:dyDescent="0.35">
      <c r="B25" s="382" t="s">
        <v>947</v>
      </c>
      <c r="C25" s="383" t="s">
        <v>931</v>
      </c>
      <c r="D25" s="383" t="s">
        <v>982</v>
      </c>
    </row>
    <row r="26" spans="2:4" x14ac:dyDescent="0.35">
      <c r="B26" s="382"/>
    </row>
    <row r="32" spans="2:4" x14ac:dyDescent="0.35">
      <c r="D32" s="362" t="s">
        <v>981</v>
      </c>
    </row>
  </sheetData>
  <mergeCells count="2">
    <mergeCell ref="C5:D5"/>
    <mergeCell ref="D16:D17"/>
  </mergeCells>
  <pageMargins left="0.70866141732283472" right="0.70866141732283472" top="0.74803149606299213" bottom="0.74803149606299213" header="0.31496062992125984" footer="0.31496062992125984"/>
  <pageSetup paperSize="9" scale="86" orientation="landscape" r:id="rId1"/>
  <headerFooter>
    <oddHeader>&amp;CEN
Annex I&amp;L&amp;"Calibri"&amp;12&amp;K000000EBA Regular Use&amp;1#</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6BB99-5E7A-4546-B809-13BFD528395D}">
  <sheetPr>
    <pageSetUpPr fitToPage="1"/>
  </sheetPr>
  <dimension ref="B2:D23"/>
  <sheetViews>
    <sheetView showGridLines="0" zoomScale="90" zoomScaleNormal="90" zoomScalePageLayoutView="110" workbookViewId="0"/>
  </sheetViews>
  <sheetFormatPr defaultColWidth="9.1796875" defaultRowHeight="15.5" x14ac:dyDescent="0.35"/>
  <cols>
    <col min="1" max="1" width="6.453125" style="373" customWidth="1"/>
    <col min="2" max="2" width="9.1796875" style="373"/>
    <col min="3" max="3" width="93" style="373" bestFit="1" customWidth="1"/>
    <col min="4" max="4" width="131.54296875" style="373" customWidth="1"/>
    <col min="5" max="16384" width="9.1796875" style="373"/>
  </cols>
  <sheetData>
    <row r="2" spans="2:4" x14ac:dyDescent="0.35">
      <c r="B2" s="972" t="s">
        <v>1032</v>
      </c>
    </row>
    <row r="3" spans="2:4" x14ac:dyDescent="0.35">
      <c r="B3" s="375" t="s">
        <v>979</v>
      </c>
    </row>
    <row r="4" spans="2:4" x14ac:dyDescent="0.35">
      <c r="D4" s="376"/>
    </row>
    <row r="5" spans="2:4" ht="31" x14ac:dyDescent="0.35">
      <c r="B5" s="378" t="s">
        <v>978</v>
      </c>
      <c r="C5" s="1260" t="s">
        <v>977</v>
      </c>
      <c r="D5" s="1260"/>
    </row>
    <row r="6" spans="2:4" x14ac:dyDescent="0.35">
      <c r="B6" s="389"/>
      <c r="C6" s="399" t="s">
        <v>967</v>
      </c>
      <c r="D6" s="389"/>
    </row>
    <row r="7" spans="2:4" ht="287.25" customHeight="1" x14ac:dyDescent="0.35">
      <c r="B7" s="382" t="s">
        <v>915</v>
      </c>
      <c r="C7" s="383" t="s">
        <v>1031</v>
      </c>
      <c r="D7" s="396" t="s">
        <v>1030</v>
      </c>
    </row>
    <row r="8" spans="2:4" ht="31" x14ac:dyDescent="0.35">
      <c r="B8" s="382" t="s">
        <v>309</v>
      </c>
      <c r="C8" s="383" t="s">
        <v>1029</v>
      </c>
      <c r="D8" s="1264" t="s">
        <v>1028</v>
      </c>
    </row>
    <row r="9" spans="2:4" ht="31" x14ac:dyDescent="0.35">
      <c r="B9" s="382" t="s">
        <v>916</v>
      </c>
      <c r="C9" s="383" t="s">
        <v>1027</v>
      </c>
      <c r="D9" s="1265"/>
    </row>
    <row r="10" spans="2:4" x14ac:dyDescent="0.35">
      <c r="B10" s="398" t="s">
        <v>360</v>
      </c>
      <c r="C10" s="397" t="s">
        <v>1025</v>
      </c>
      <c r="D10" s="1265"/>
    </row>
    <row r="11" spans="2:4" x14ac:dyDescent="0.35">
      <c r="B11" s="398" t="s">
        <v>1006</v>
      </c>
      <c r="C11" s="397" t="s">
        <v>1024</v>
      </c>
      <c r="D11" s="1265"/>
    </row>
    <row r="12" spans="2:4" x14ac:dyDescent="0.35">
      <c r="B12" s="398" t="s">
        <v>1003</v>
      </c>
      <c r="C12" s="397" t="s">
        <v>1023</v>
      </c>
      <c r="D12" s="1265"/>
    </row>
    <row r="13" spans="2:4" x14ac:dyDescent="0.35">
      <c r="B13" s="398" t="s">
        <v>1000</v>
      </c>
      <c r="C13" s="397" t="s">
        <v>1022</v>
      </c>
      <c r="D13" s="1265"/>
    </row>
    <row r="14" spans="2:4" x14ac:dyDescent="0.35">
      <c r="B14" s="398" t="s">
        <v>1021</v>
      </c>
      <c r="C14" s="397" t="s">
        <v>1020</v>
      </c>
      <c r="D14" s="1265"/>
    </row>
    <row r="15" spans="2:4" x14ac:dyDescent="0.35">
      <c r="B15" s="398" t="s">
        <v>1019</v>
      </c>
      <c r="C15" s="397" t="s">
        <v>1018</v>
      </c>
      <c r="D15" s="1265"/>
    </row>
    <row r="16" spans="2:4" x14ac:dyDescent="0.35">
      <c r="B16" s="389"/>
      <c r="C16" s="399" t="s">
        <v>956</v>
      </c>
      <c r="D16" s="1265"/>
    </row>
    <row r="17" spans="2:4" ht="31" x14ac:dyDescent="0.35">
      <c r="B17" s="378" t="s">
        <v>917</v>
      </c>
      <c r="C17" s="383" t="s">
        <v>1026</v>
      </c>
      <c r="D17" s="1265"/>
    </row>
    <row r="18" spans="2:4" x14ac:dyDescent="0.35">
      <c r="B18" s="398" t="s">
        <v>360</v>
      </c>
      <c r="C18" s="397" t="s">
        <v>1025</v>
      </c>
      <c r="D18" s="1265"/>
    </row>
    <row r="19" spans="2:4" x14ac:dyDescent="0.35">
      <c r="B19" s="398" t="s">
        <v>1006</v>
      </c>
      <c r="C19" s="397" t="s">
        <v>1024</v>
      </c>
      <c r="D19" s="1265"/>
    </row>
    <row r="20" spans="2:4" x14ac:dyDescent="0.35">
      <c r="B20" s="398" t="s">
        <v>1003</v>
      </c>
      <c r="C20" s="397" t="s">
        <v>1023</v>
      </c>
      <c r="D20" s="1265"/>
    </row>
    <row r="21" spans="2:4" x14ac:dyDescent="0.35">
      <c r="B21" s="398" t="s">
        <v>1000</v>
      </c>
      <c r="C21" s="397" t="s">
        <v>1022</v>
      </c>
      <c r="D21" s="1265"/>
    </row>
    <row r="22" spans="2:4" x14ac:dyDescent="0.35">
      <c r="B22" s="398" t="s">
        <v>1021</v>
      </c>
      <c r="C22" s="397" t="s">
        <v>1020</v>
      </c>
      <c r="D22" s="1265"/>
    </row>
    <row r="23" spans="2:4" x14ac:dyDescent="0.35">
      <c r="B23" s="398" t="s">
        <v>1019</v>
      </c>
      <c r="C23" s="397" t="s">
        <v>1018</v>
      </c>
      <c r="D23" s="1266"/>
    </row>
  </sheetData>
  <mergeCells count="2">
    <mergeCell ref="C5:D5"/>
    <mergeCell ref="D8:D23"/>
  </mergeCells>
  <pageMargins left="0.70866141732283472" right="0.70866141732283472" top="0.74803149606299213" bottom="0.74803149606299213" header="0.31496062992125984" footer="0.31496062992125984"/>
  <pageSetup paperSize="9" scale="95" orientation="landscape" r:id="rId1"/>
  <headerFooter>
    <oddHeader>&amp;CEN
Annex I&amp;L&amp;"Calibri"&amp;12&amp;K000000EBA Regular Use&amp;1#</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C0A5A-6EE4-4122-80A7-00F26FD5CADD}">
  <dimension ref="A1:S68"/>
  <sheetViews>
    <sheetView zoomScaleNormal="100" workbookViewId="0"/>
  </sheetViews>
  <sheetFormatPr defaultColWidth="8.81640625" defaultRowHeight="15.5" x14ac:dyDescent="0.35"/>
  <cols>
    <col min="1" max="1" width="8.6328125" style="400" customWidth="1"/>
    <col min="2" max="2" width="4.54296875" style="400" customWidth="1"/>
    <col min="3" max="3" width="72.453125" style="400" customWidth="1"/>
    <col min="4" max="4" width="21.453125" style="400" customWidth="1"/>
    <col min="5" max="5" width="27" style="400" bestFit="1" customWidth="1"/>
    <col min="6" max="13" width="21.453125" style="400" customWidth="1"/>
    <col min="14" max="14" width="23.453125" style="400" customWidth="1"/>
    <col min="15" max="18" width="21" style="400" customWidth="1"/>
    <col min="19" max="19" width="17.453125" style="400" bestFit="1" customWidth="1"/>
    <col min="20" max="16384" width="8.81640625" style="400"/>
  </cols>
  <sheetData>
    <row r="1" spans="2:19" ht="21.5" customHeight="1" x14ac:dyDescent="0.35"/>
    <row r="2" spans="2:19" x14ac:dyDescent="0.35">
      <c r="C2" s="478" t="s">
        <v>1106</v>
      </c>
    </row>
    <row r="3" spans="2:19" x14ac:dyDescent="0.35">
      <c r="C3" s="7" t="s">
        <v>93</v>
      </c>
    </row>
    <row r="4" spans="2:19" x14ac:dyDescent="0.35">
      <c r="C4" s="401"/>
    </row>
    <row r="5" spans="2:19" ht="15" customHeight="1" x14ac:dyDescent="0.35">
      <c r="C5" s="402" t="s">
        <v>1105</v>
      </c>
      <c r="D5" s="403" t="s">
        <v>0</v>
      </c>
      <c r="E5" s="403" t="s">
        <v>14</v>
      </c>
      <c r="F5" s="403" t="s">
        <v>15</v>
      </c>
      <c r="G5" s="403" t="s">
        <v>16</v>
      </c>
      <c r="H5" s="403" t="s">
        <v>17</v>
      </c>
      <c r="I5" s="403" t="s">
        <v>18</v>
      </c>
      <c r="J5" s="403" t="s">
        <v>19</v>
      </c>
      <c r="K5" s="403" t="s">
        <v>20</v>
      </c>
      <c r="L5" s="403" t="s">
        <v>51</v>
      </c>
      <c r="M5" s="403" t="s">
        <v>52</v>
      </c>
      <c r="N5" s="403" t="s">
        <v>53</v>
      </c>
      <c r="O5" s="403" t="s">
        <v>54</v>
      </c>
      <c r="P5" s="403" t="s">
        <v>94</v>
      </c>
      <c r="Q5" s="403" t="s">
        <v>95</v>
      </c>
      <c r="R5" s="403" t="s">
        <v>96</v>
      </c>
      <c r="S5" s="403" t="s">
        <v>115</v>
      </c>
    </row>
    <row r="6" spans="2:19" ht="76.5" customHeight="1" x14ac:dyDescent="0.35">
      <c r="C6" s="404"/>
      <c r="D6" s="1269" t="s">
        <v>1104</v>
      </c>
      <c r="E6" s="1271"/>
      <c r="F6" s="1271"/>
      <c r="G6" s="1271"/>
      <c r="H6" s="1270"/>
      <c r="I6" s="1269" t="s">
        <v>1103</v>
      </c>
      <c r="J6" s="1271"/>
      <c r="K6" s="1270"/>
      <c r="L6" s="1269" t="s">
        <v>1102</v>
      </c>
      <c r="M6" s="1270"/>
      <c r="N6" s="1267" t="s">
        <v>1101</v>
      </c>
      <c r="O6" s="1267" t="s">
        <v>1100</v>
      </c>
      <c r="P6" s="1267" t="s">
        <v>1099</v>
      </c>
      <c r="Q6" s="1267" t="s">
        <v>1098</v>
      </c>
      <c r="R6" s="1267" t="s">
        <v>1097</v>
      </c>
      <c r="S6" s="1267" t="s">
        <v>1096</v>
      </c>
    </row>
    <row r="7" spans="2:19" ht="155" x14ac:dyDescent="0.35">
      <c r="C7" s="404"/>
      <c r="D7" s="405"/>
      <c r="E7" s="406" t="s">
        <v>1095</v>
      </c>
      <c r="F7" s="406" t="s">
        <v>1094</v>
      </c>
      <c r="G7" s="407" t="s">
        <v>1093</v>
      </c>
      <c r="H7" s="407" t="s">
        <v>1091</v>
      </c>
      <c r="I7" s="408"/>
      <c r="J7" s="406" t="s">
        <v>1092</v>
      </c>
      <c r="K7" s="406" t="s">
        <v>1091</v>
      </c>
      <c r="L7" s="409"/>
      <c r="M7" s="410" t="s">
        <v>1090</v>
      </c>
      <c r="N7" s="1268"/>
      <c r="O7" s="1268"/>
      <c r="P7" s="1268"/>
      <c r="Q7" s="1268"/>
      <c r="R7" s="1268"/>
      <c r="S7" s="1268"/>
    </row>
    <row r="8" spans="2:19" ht="31" x14ac:dyDescent="0.35">
      <c r="B8" s="412">
        <v>1</v>
      </c>
      <c r="C8" s="413" t="s">
        <v>1089</v>
      </c>
      <c r="D8" s="414">
        <v>893.36826453812466</v>
      </c>
      <c r="E8" s="415">
        <v>0</v>
      </c>
      <c r="F8" s="415">
        <v>0</v>
      </c>
      <c r="G8" s="414">
        <v>38.138993808312648</v>
      </c>
      <c r="H8" s="414">
        <v>34.142779403242677</v>
      </c>
      <c r="I8" s="414">
        <v>-2.4815985299999999</v>
      </c>
      <c r="J8" s="414">
        <v>-0.26269269000000001</v>
      </c>
      <c r="K8" s="414">
        <v>-1.01473619</v>
      </c>
      <c r="L8" s="415">
        <v>0</v>
      </c>
      <c r="M8" s="415">
        <v>0</v>
      </c>
      <c r="N8" s="416">
        <v>0</v>
      </c>
      <c r="O8" s="414">
        <v>819.73908334968519</v>
      </c>
      <c r="P8" s="414">
        <v>26.888634892363054</v>
      </c>
      <c r="Q8" s="414">
        <v>30.961974821568671</v>
      </c>
      <c r="R8" s="414">
        <v>15.7785714745077</v>
      </c>
      <c r="S8" s="417">
        <v>3.5961224340407139</v>
      </c>
    </row>
    <row r="9" spans="2:19" x14ac:dyDescent="0.35">
      <c r="B9" s="412">
        <v>2</v>
      </c>
      <c r="C9" s="418" t="s">
        <v>1088</v>
      </c>
      <c r="D9" s="419">
        <v>63.421651021468918</v>
      </c>
      <c r="E9" s="416">
        <v>0</v>
      </c>
      <c r="F9" s="416">
        <v>0</v>
      </c>
      <c r="G9" s="419">
        <v>5.3652002978627502</v>
      </c>
      <c r="H9" s="419">
        <v>13.335651136909586</v>
      </c>
      <c r="I9" s="419">
        <v>-0.42257856999999993</v>
      </c>
      <c r="J9" s="419">
        <v>-6.3463560000000016E-2</v>
      </c>
      <c r="K9" s="419">
        <v>-0.32344166000000002</v>
      </c>
      <c r="L9" s="415">
        <v>0</v>
      </c>
      <c r="M9" s="415">
        <v>0</v>
      </c>
      <c r="N9" s="420">
        <v>0</v>
      </c>
      <c r="O9" s="419">
        <v>30.938337573159899</v>
      </c>
      <c r="P9" s="419">
        <v>11.229644492644001</v>
      </c>
      <c r="Q9" s="419">
        <v>21.253668955664999</v>
      </c>
      <c r="R9" s="419">
        <v>0</v>
      </c>
      <c r="S9" s="421">
        <v>7.5742779354655001</v>
      </c>
    </row>
    <row r="10" spans="2:19" x14ac:dyDescent="0.35">
      <c r="B10" s="412">
        <v>3</v>
      </c>
      <c r="C10" s="418" t="s">
        <v>1087</v>
      </c>
      <c r="D10" s="419">
        <v>0.23910613428387553</v>
      </c>
      <c r="E10" s="416">
        <v>0</v>
      </c>
      <c r="F10" s="416">
        <v>0</v>
      </c>
      <c r="G10" s="419">
        <v>0</v>
      </c>
      <c r="H10" s="419">
        <v>0.16280457203289952</v>
      </c>
      <c r="I10" s="419">
        <v>-8.4742800000000007E-3</v>
      </c>
      <c r="J10" s="419">
        <v>0</v>
      </c>
      <c r="K10" s="419">
        <v>-8.2299699999999996E-3</v>
      </c>
      <c r="L10" s="415">
        <v>0</v>
      </c>
      <c r="M10" s="415">
        <v>0</v>
      </c>
      <c r="N10" s="420">
        <v>0</v>
      </c>
      <c r="O10" s="419">
        <v>0.214914229790518</v>
      </c>
      <c r="P10" s="419">
        <v>2.41919044933579E-2</v>
      </c>
      <c r="Q10" s="419">
        <v>0</v>
      </c>
      <c r="R10" s="419">
        <v>0</v>
      </c>
      <c r="S10" s="421">
        <v>3.0058821381938401</v>
      </c>
    </row>
    <row r="11" spans="2:19" x14ac:dyDescent="0.35">
      <c r="B11" s="412">
        <v>4</v>
      </c>
      <c r="C11" s="422" t="s">
        <v>1086</v>
      </c>
      <c r="D11" s="416">
        <v>0</v>
      </c>
      <c r="E11" s="416">
        <v>0</v>
      </c>
      <c r="F11" s="416">
        <v>0</v>
      </c>
      <c r="G11" s="416">
        <v>0</v>
      </c>
      <c r="H11" s="416">
        <v>0</v>
      </c>
      <c r="I11" s="416">
        <v>0</v>
      </c>
      <c r="J11" s="416">
        <v>0</v>
      </c>
      <c r="K11" s="416">
        <v>0</v>
      </c>
      <c r="L11" s="415">
        <v>0</v>
      </c>
      <c r="M11" s="415">
        <v>0</v>
      </c>
      <c r="N11" s="420">
        <v>0</v>
      </c>
      <c r="O11" s="416">
        <v>0</v>
      </c>
      <c r="P11" s="416">
        <v>0</v>
      </c>
      <c r="Q11" s="416">
        <v>0</v>
      </c>
      <c r="R11" s="416">
        <v>0</v>
      </c>
      <c r="S11" s="423"/>
    </row>
    <row r="12" spans="2:19" x14ac:dyDescent="0.35">
      <c r="B12" s="412">
        <v>5</v>
      </c>
      <c r="C12" s="422" t="s">
        <v>1085</v>
      </c>
      <c r="D12" s="416">
        <v>0</v>
      </c>
      <c r="E12" s="416">
        <v>0</v>
      </c>
      <c r="F12" s="416">
        <v>0</v>
      </c>
      <c r="G12" s="416">
        <v>0</v>
      </c>
      <c r="H12" s="416">
        <v>0</v>
      </c>
      <c r="I12" s="416">
        <v>0</v>
      </c>
      <c r="J12" s="416">
        <v>0</v>
      </c>
      <c r="K12" s="416">
        <v>0</v>
      </c>
      <c r="L12" s="415">
        <v>0</v>
      </c>
      <c r="M12" s="415">
        <v>0</v>
      </c>
      <c r="N12" s="420">
        <v>0</v>
      </c>
      <c r="O12" s="416">
        <v>0</v>
      </c>
      <c r="P12" s="416">
        <v>0</v>
      </c>
      <c r="Q12" s="416">
        <v>0</v>
      </c>
      <c r="R12" s="416">
        <v>0</v>
      </c>
      <c r="S12" s="423"/>
    </row>
    <row r="13" spans="2:19" x14ac:dyDescent="0.35">
      <c r="B13" s="412">
        <v>6</v>
      </c>
      <c r="C13" s="422" t="s">
        <v>1084</v>
      </c>
      <c r="D13" s="416">
        <v>0</v>
      </c>
      <c r="E13" s="416">
        <v>0</v>
      </c>
      <c r="F13" s="416">
        <v>0</v>
      </c>
      <c r="G13" s="416">
        <v>0</v>
      </c>
      <c r="H13" s="416">
        <v>0</v>
      </c>
      <c r="I13" s="416">
        <v>0</v>
      </c>
      <c r="J13" s="416">
        <v>0</v>
      </c>
      <c r="K13" s="416">
        <v>0</v>
      </c>
      <c r="L13" s="415">
        <v>0</v>
      </c>
      <c r="M13" s="415">
        <v>0</v>
      </c>
      <c r="N13" s="420">
        <v>0</v>
      </c>
      <c r="O13" s="416">
        <v>0</v>
      </c>
      <c r="P13" s="416">
        <v>0</v>
      </c>
      <c r="Q13" s="416">
        <v>0</v>
      </c>
      <c r="R13" s="416">
        <v>0</v>
      </c>
      <c r="S13" s="423"/>
    </row>
    <row r="14" spans="2:19" x14ac:dyDescent="0.35">
      <c r="B14" s="412">
        <v>7</v>
      </c>
      <c r="C14" s="422" t="s">
        <v>1083</v>
      </c>
      <c r="D14" s="424">
        <v>0.21298314019351947</v>
      </c>
      <c r="E14" s="416">
        <v>0</v>
      </c>
      <c r="F14" s="416">
        <v>0</v>
      </c>
      <c r="G14" s="424">
        <v>0</v>
      </c>
      <c r="H14" s="424">
        <v>0.16280457203289952</v>
      </c>
      <c r="I14" s="424">
        <v>-8.4590099999999994E-3</v>
      </c>
      <c r="J14" s="424">
        <v>0</v>
      </c>
      <c r="K14" s="424">
        <v>-8.2299699999999996E-3</v>
      </c>
      <c r="L14" s="415">
        <v>0</v>
      </c>
      <c r="M14" s="415">
        <v>0</v>
      </c>
      <c r="N14" s="420">
        <v>0</v>
      </c>
      <c r="O14" s="424">
        <v>0.18879123570016201</v>
      </c>
      <c r="P14" s="424">
        <v>2.41919044933579E-2</v>
      </c>
      <c r="Q14" s="424">
        <v>0</v>
      </c>
      <c r="R14" s="424">
        <v>0</v>
      </c>
      <c r="S14" s="421">
        <v>3.0679300359497201</v>
      </c>
    </row>
    <row r="15" spans="2:19" x14ac:dyDescent="0.35">
      <c r="B15" s="412">
        <v>8</v>
      </c>
      <c r="C15" s="422" t="s">
        <v>1082</v>
      </c>
      <c r="D15" s="424">
        <v>2.6122994090356046E-2</v>
      </c>
      <c r="E15" s="416">
        <v>0</v>
      </c>
      <c r="F15" s="416">
        <v>0</v>
      </c>
      <c r="G15" s="424">
        <v>0</v>
      </c>
      <c r="H15" s="424">
        <v>0</v>
      </c>
      <c r="I15" s="424">
        <v>-1.5270000000000001E-5</v>
      </c>
      <c r="J15" s="424">
        <v>0</v>
      </c>
      <c r="K15" s="424">
        <v>0</v>
      </c>
      <c r="L15" s="415">
        <v>0</v>
      </c>
      <c r="M15" s="415">
        <v>0</v>
      </c>
      <c r="N15" s="420">
        <v>0</v>
      </c>
      <c r="O15" s="424">
        <v>2.6122994090356101E-2</v>
      </c>
      <c r="P15" s="424">
        <v>0</v>
      </c>
      <c r="Q15" s="424">
        <v>0</v>
      </c>
      <c r="R15" s="424">
        <v>0</v>
      </c>
      <c r="S15" s="421">
        <v>2.5</v>
      </c>
    </row>
    <row r="16" spans="2:19" x14ac:dyDescent="0.35">
      <c r="B16" s="412">
        <v>9</v>
      </c>
      <c r="C16" s="418" t="s">
        <v>1081</v>
      </c>
      <c r="D16" s="419">
        <v>13.963645609442635</v>
      </c>
      <c r="E16" s="416">
        <v>0</v>
      </c>
      <c r="F16" s="416">
        <v>0</v>
      </c>
      <c r="G16" s="419">
        <v>0.33614567649205307</v>
      </c>
      <c r="H16" s="419">
        <v>7.3909328644418099E-2</v>
      </c>
      <c r="I16" s="419">
        <v>-4.1644520000000011E-2</v>
      </c>
      <c r="J16" s="419">
        <v>-7.249460000000001E-3</v>
      </c>
      <c r="K16" s="419">
        <v>-3.8316099999999996E-3</v>
      </c>
      <c r="L16" s="415">
        <v>0</v>
      </c>
      <c r="M16" s="415">
        <v>0</v>
      </c>
      <c r="N16" s="420">
        <v>0</v>
      </c>
      <c r="O16" s="419">
        <v>11.220373879298501</v>
      </c>
      <c r="P16" s="419">
        <v>2.22239291046365</v>
      </c>
      <c r="Q16" s="419">
        <v>0.52087881968052996</v>
      </c>
      <c r="R16" s="419">
        <v>0</v>
      </c>
      <c r="S16" s="421">
        <v>3.7620593712581498</v>
      </c>
    </row>
    <row r="17" spans="2:19" x14ac:dyDescent="0.35">
      <c r="B17" s="412">
        <v>10</v>
      </c>
      <c r="C17" s="422" t="s">
        <v>1080</v>
      </c>
      <c r="D17" s="419">
        <v>0.75377287184047559</v>
      </c>
      <c r="E17" s="416">
        <v>0</v>
      </c>
      <c r="F17" s="416">
        <v>0</v>
      </c>
      <c r="G17" s="419">
        <v>0</v>
      </c>
      <c r="H17" s="419">
        <v>0</v>
      </c>
      <c r="I17" s="419">
        <v>-4.4743000000000002E-4</v>
      </c>
      <c r="J17" s="419">
        <v>0</v>
      </c>
      <c r="K17" s="419">
        <v>0</v>
      </c>
      <c r="L17" s="415">
        <v>0</v>
      </c>
      <c r="M17" s="415">
        <v>0</v>
      </c>
      <c r="N17" s="420">
        <v>0</v>
      </c>
      <c r="O17" s="419">
        <v>0.55982228632505204</v>
      </c>
      <c r="P17" s="419">
        <v>0.19395058551542399</v>
      </c>
      <c r="Q17" s="419">
        <v>0</v>
      </c>
      <c r="R17" s="419">
        <v>0</v>
      </c>
      <c r="S17" s="421">
        <v>3.7865320095817299</v>
      </c>
    </row>
    <row r="18" spans="2:19" x14ac:dyDescent="0.35">
      <c r="B18" s="412">
        <v>11</v>
      </c>
      <c r="C18" s="422" t="s">
        <v>1079</v>
      </c>
      <c r="D18" s="419">
        <v>0</v>
      </c>
      <c r="E18" s="416">
        <v>0</v>
      </c>
      <c r="F18" s="416">
        <v>0</v>
      </c>
      <c r="G18" s="419">
        <v>0</v>
      </c>
      <c r="H18" s="419">
        <v>0</v>
      </c>
      <c r="I18" s="419">
        <v>0</v>
      </c>
      <c r="J18" s="419">
        <v>0</v>
      </c>
      <c r="K18" s="419">
        <v>0</v>
      </c>
      <c r="L18" s="415">
        <v>0</v>
      </c>
      <c r="M18" s="415">
        <v>0</v>
      </c>
      <c r="N18" s="420">
        <v>0</v>
      </c>
      <c r="O18" s="419">
        <v>0</v>
      </c>
      <c r="P18" s="419">
        <v>0</v>
      </c>
      <c r="Q18" s="419">
        <v>0</v>
      </c>
      <c r="R18" s="419">
        <v>0</v>
      </c>
      <c r="S18" s="421"/>
    </row>
    <row r="19" spans="2:19" x14ac:dyDescent="0.35">
      <c r="B19" s="412">
        <v>12</v>
      </c>
      <c r="C19" s="422" t="s">
        <v>1078</v>
      </c>
      <c r="D19" s="421">
        <v>0</v>
      </c>
      <c r="E19" s="416">
        <v>0</v>
      </c>
      <c r="F19" s="416">
        <v>0</v>
      </c>
      <c r="G19" s="421">
        <v>0</v>
      </c>
      <c r="H19" s="421">
        <v>0</v>
      </c>
      <c r="I19" s="421">
        <v>0</v>
      </c>
      <c r="J19" s="421">
        <v>0</v>
      </c>
      <c r="K19" s="421">
        <v>0</v>
      </c>
      <c r="L19" s="415">
        <v>0</v>
      </c>
      <c r="M19" s="415">
        <v>0</v>
      </c>
      <c r="N19" s="420">
        <v>0</v>
      </c>
      <c r="O19" s="421">
        <v>0</v>
      </c>
      <c r="P19" s="421">
        <v>0</v>
      </c>
      <c r="Q19" s="421">
        <v>0</v>
      </c>
      <c r="R19" s="421">
        <v>0</v>
      </c>
      <c r="S19" s="423"/>
    </row>
    <row r="20" spans="2:19" x14ac:dyDescent="0.35">
      <c r="B20" s="412">
        <v>13</v>
      </c>
      <c r="C20" s="422" t="s">
        <v>1077</v>
      </c>
      <c r="D20" s="419">
        <v>0</v>
      </c>
      <c r="E20" s="416">
        <v>0</v>
      </c>
      <c r="F20" s="416">
        <v>0</v>
      </c>
      <c r="G20" s="419">
        <v>0</v>
      </c>
      <c r="H20" s="419">
        <v>0</v>
      </c>
      <c r="I20" s="419">
        <v>0</v>
      </c>
      <c r="J20" s="419">
        <v>0</v>
      </c>
      <c r="K20" s="419">
        <v>0</v>
      </c>
      <c r="L20" s="415">
        <v>0</v>
      </c>
      <c r="M20" s="415">
        <v>0</v>
      </c>
      <c r="N20" s="420">
        <v>0</v>
      </c>
      <c r="O20" s="419">
        <v>0</v>
      </c>
      <c r="P20" s="419">
        <v>0</v>
      </c>
      <c r="Q20" s="419">
        <v>0</v>
      </c>
      <c r="R20" s="419">
        <v>0</v>
      </c>
      <c r="S20" s="421"/>
    </row>
    <row r="21" spans="2:19" x14ac:dyDescent="0.35">
      <c r="B21" s="412">
        <v>14</v>
      </c>
      <c r="C21" s="422" t="s">
        <v>1076</v>
      </c>
      <c r="D21" s="419">
        <v>0.24199628848095617</v>
      </c>
      <c r="E21" s="416">
        <v>0</v>
      </c>
      <c r="F21" s="416">
        <v>0</v>
      </c>
      <c r="G21" s="419">
        <v>0</v>
      </c>
      <c r="H21" s="419">
        <v>0</v>
      </c>
      <c r="I21" s="419">
        <v>-2.5743000000000001E-4</v>
      </c>
      <c r="J21" s="419">
        <v>0</v>
      </c>
      <c r="K21" s="419">
        <v>0</v>
      </c>
      <c r="L21" s="415">
        <v>0</v>
      </c>
      <c r="M21" s="415">
        <v>0</v>
      </c>
      <c r="N21" s="420">
        <v>0</v>
      </c>
      <c r="O21" s="419">
        <v>0.241996288480956</v>
      </c>
      <c r="P21" s="419">
        <v>0</v>
      </c>
      <c r="Q21" s="419">
        <v>0</v>
      </c>
      <c r="R21" s="419">
        <v>0</v>
      </c>
      <c r="S21" s="421">
        <v>2.5</v>
      </c>
    </row>
    <row r="22" spans="2:19" x14ac:dyDescent="0.35">
      <c r="B22" s="412">
        <v>15</v>
      </c>
      <c r="C22" s="422" t="s">
        <v>1075</v>
      </c>
      <c r="D22" s="419">
        <v>0</v>
      </c>
      <c r="E22" s="416">
        <v>0</v>
      </c>
      <c r="F22" s="416">
        <v>0</v>
      </c>
      <c r="G22" s="419">
        <v>0</v>
      </c>
      <c r="H22" s="419">
        <v>0</v>
      </c>
      <c r="I22" s="419">
        <v>0</v>
      </c>
      <c r="J22" s="419">
        <v>0</v>
      </c>
      <c r="K22" s="419">
        <v>0</v>
      </c>
      <c r="L22" s="415">
        <v>0</v>
      </c>
      <c r="M22" s="415">
        <v>0</v>
      </c>
      <c r="N22" s="420">
        <v>0</v>
      </c>
      <c r="O22" s="419">
        <v>0</v>
      </c>
      <c r="P22" s="419">
        <v>0</v>
      </c>
      <c r="Q22" s="419">
        <v>0</v>
      </c>
      <c r="R22" s="419">
        <v>0</v>
      </c>
      <c r="S22" s="421"/>
    </row>
    <row r="23" spans="2:19" x14ac:dyDescent="0.35">
      <c r="B23" s="412">
        <v>16</v>
      </c>
      <c r="C23" s="422" t="s">
        <v>1074</v>
      </c>
      <c r="D23" s="419">
        <v>1.6701306528743318</v>
      </c>
      <c r="E23" s="416">
        <v>0</v>
      </c>
      <c r="F23" s="416">
        <v>0</v>
      </c>
      <c r="G23" s="419">
        <v>0</v>
      </c>
      <c r="H23" s="419">
        <v>1.5553714209047121E-2</v>
      </c>
      <c r="I23" s="419">
        <v>-2.16723E-3</v>
      </c>
      <c r="J23" s="419">
        <v>0</v>
      </c>
      <c r="K23" s="419">
        <v>-8.2444000000000007E-4</v>
      </c>
      <c r="L23" s="415">
        <v>0</v>
      </c>
      <c r="M23" s="415">
        <v>0</v>
      </c>
      <c r="N23" s="420">
        <v>0</v>
      </c>
      <c r="O23" s="419">
        <v>1.6565301940136101</v>
      </c>
      <c r="P23" s="419">
        <v>1.3600458860723801E-2</v>
      </c>
      <c r="Q23" s="419">
        <v>0</v>
      </c>
      <c r="R23" s="419">
        <v>0</v>
      </c>
      <c r="S23" s="421">
        <v>2.5407167512233801</v>
      </c>
    </row>
    <row r="24" spans="2:19" x14ac:dyDescent="0.35">
      <c r="B24" s="412">
        <v>17</v>
      </c>
      <c r="C24" s="422" t="s">
        <v>1073</v>
      </c>
      <c r="D24" s="419">
        <v>3.6933552772328547E-8</v>
      </c>
      <c r="E24" s="416">
        <v>0</v>
      </c>
      <c r="F24" s="416">
        <v>0</v>
      </c>
      <c r="G24" s="419">
        <v>0</v>
      </c>
      <c r="H24" s="419">
        <v>0</v>
      </c>
      <c r="I24" s="419">
        <v>0</v>
      </c>
      <c r="J24" s="419">
        <v>0</v>
      </c>
      <c r="K24" s="419">
        <v>0</v>
      </c>
      <c r="L24" s="415">
        <v>0</v>
      </c>
      <c r="M24" s="415">
        <v>0</v>
      </c>
      <c r="N24" s="420">
        <v>0</v>
      </c>
      <c r="O24" s="419">
        <v>0</v>
      </c>
      <c r="P24" s="419">
        <v>0</v>
      </c>
      <c r="Q24" s="419">
        <v>0</v>
      </c>
      <c r="R24" s="419">
        <v>0</v>
      </c>
      <c r="S24" s="421"/>
    </row>
    <row r="25" spans="2:19" x14ac:dyDescent="0.35">
      <c r="B25" s="412">
        <v>18</v>
      </c>
      <c r="C25" s="422" t="s">
        <v>1072</v>
      </c>
      <c r="D25" s="419">
        <v>0.32285117161971738</v>
      </c>
      <c r="E25" s="416">
        <v>0</v>
      </c>
      <c r="F25" s="416">
        <v>0</v>
      </c>
      <c r="G25" s="419">
        <v>0</v>
      </c>
      <c r="H25" s="419">
        <v>0</v>
      </c>
      <c r="I25" s="419">
        <v>-3.3773999999999995E-4</v>
      </c>
      <c r="J25" s="419">
        <v>0</v>
      </c>
      <c r="K25" s="419">
        <v>0</v>
      </c>
      <c r="L25" s="415">
        <v>0</v>
      </c>
      <c r="M25" s="415">
        <v>0</v>
      </c>
      <c r="N25" s="420">
        <v>0</v>
      </c>
      <c r="O25" s="419">
        <v>0.32285117161971699</v>
      </c>
      <c r="P25" s="419">
        <v>0</v>
      </c>
      <c r="Q25" s="419">
        <v>0</v>
      </c>
      <c r="R25" s="419">
        <v>0</v>
      </c>
      <c r="S25" s="421">
        <v>2.5</v>
      </c>
    </row>
    <row r="26" spans="2:19" x14ac:dyDescent="0.35">
      <c r="B26" s="412">
        <v>19</v>
      </c>
      <c r="C26" s="422" t="s">
        <v>1071</v>
      </c>
      <c r="D26" s="421">
        <v>0</v>
      </c>
      <c r="E26" s="416">
        <v>0</v>
      </c>
      <c r="F26" s="416">
        <v>0</v>
      </c>
      <c r="G26" s="421">
        <v>0</v>
      </c>
      <c r="H26" s="421">
        <v>0</v>
      </c>
      <c r="I26" s="421">
        <v>0</v>
      </c>
      <c r="J26" s="421">
        <v>0</v>
      </c>
      <c r="K26" s="421">
        <v>0</v>
      </c>
      <c r="L26" s="415">
        <v>0</v>
      </c>
      <c r="M26" s="415">
        <v>0</v>
      </c>
      <c r="N26" s="420">
        <v>0</v>
      </c>
      <c r="O26" s="421">
        <v>0</v>
      </c>
      <c r="P26" s="421">
        <v>0</v>
      </c>
      <c r="Q26" s="421">
        <v>0</v>
      </c>
      <c r="R26" s="421">
        <v>0</v>
      </c>
      <c r="S26" s="423"/>
    </row>
    <row r="27" spans="2:19" x14ac:dyDescent="0.35">
      <c r="B27" s="412">
        <v>20</v>
      </c>
      <c r="C27" s="422" t="s">
        <v>1070</v>
      </c>
      <c r="D27" s="419">
        <v>0.22030557193404685</v>
      </c>
      <c r="E27" s="416">
        <v>0</v>
      </c>
      <c r="F27" s="416">
        <v>0</v>
      </c>
      <c r="G27" s="419">
        <v>0</v>
      </c>
      <c r="H27" s="419">
        <v>0</v>
      </c>
      <c r="I27" s="419">
        <v>-2.8414E-4</v>
      </c>
      <c r="J27" s="419">
        <v>0</v>
      </c>
      <c r="K27" s="419">
        <v>0</v>
      </c>
      <c r="L27" s="415">
        <v>0</v>
      </c>
      <c r="M27" s="415">
        <v>0</v>
      </c>
      <c r="N27" s="420">
        <v>0</v>
      </c>
      <c r="O27" s="419">
        <v>0</v>
      </c>
      <c r="P27" s="419">
        <v>0</v>
      </c>
      <c r="Q27" s="419">
        <v>0</v>
      </c>
      <c r="R27" s="419">
        <v>0</v>
      </c>
      <c r="S27" s="421">
        <v>15</v>
      </c>
    </row>
    <row r="28" spans="2:19" x14ac:dyDescent="0.35">
      <c r="B28" s="412">
        <v>21</v>
      </c>
      <c r="C28" s="422" t="s">
        <v>1069</v>
      </c>
      <c r="D28" s="421">
        <v>0</v>
      </c>
      <c r="E28" s="416">
        <v>0</v>
      </c>
      <c r="F28" s="416">
        <v>0</v>
      </c>
      <c r="G28" s="421">
        <v>0</v>
      </c>
      <c r="H28" s="421">
        <v>0</v>
      </c>
      <c r="I28" s="421">
        <v>0</v>
      </c>
      <c r="J28" s="421">
        <v>0</v>
      </c>
      <c r="K28" s="421">
        <v>0</v>
      </c>
      <c r="L28" s="415">
        <v>0</v>
      </c>
      <c r="M28" s="415">
        <v>0</v>
      </c>
      <c r="N28" s="420">
        <v>0</v>
      </c>
      <c r="O28" s="421">
        <v>0</v>
      </c>
      <c r="P28" s="421">
        <v>0</v>
      </c>
      <c r="Q28" s="421">
        <v>0</v>
      </c>
      <c r="R28" s="421">
        <v>0</v>
      </c>
      <c r="S28" s="423"/>
    </row>
    <row r="29" spans="2:19" x14ac:dyDescent="0.35">
      <c r="B29" s="412">
        <v>22</v>
      </c>
      <c r="C29" s="422" t="s">
        <v>1068</v>
      </c>
      <c r="D29" s="419">
        <v>0.34683498367398713</v>
      </c>
      <c r="E29" s="416">
        <v>0</v>
      </c>
      <c r="F29" s="416">
        <v>0</v>
      </c>
      <c r="G29" s="419">
        <v>0</v>
      </c>
      <c r="H29" s="419">
        <v>0</v>
      </c>
      <c r="I29" s="419">
        <v>-4.4980000000000004E-4</v>
      </c>
      <c r="J29" s="419">
        <v>0</v>
      </c>
      <c r="K29" s="419">
        <v>0</v>
      </c>
      <c r="L29" s="415">
        <v>0</v>
      </c>
      <c r="M29" s="415">
        <v>0</v>
      </c>
      <c r="N29" s="420">
        <v>0</v>
      </c>
      <c r="O29" s="419">
        <v>0.34683498367398696</v>
      </c>
      <c r="P29" s="419">
        <v>0</v>
      </c>
      <c r="Q29" s="419">
        <v>0</v>
      </c>
      <c r="R29" s="419">
        <v>0</v>
      </c>
      <c r="S29" s="421">
        <v>2.5</v>
      </c>
    </row>
    <row r="30" spans="2:19" x14ac:dyDescent="0.35">
      <c r="B30" s="412">
        <v>23</v>
      </c>
      <c r="C30" s="422" t="s">
        <v>1067</v>
      </c>
      <c r="D30" s="419">
        <v>0.27599812834121867</v>
      </c>
      <c r="E30" s="416">
        <v>0</v>
      </c>
      <c r="F30" s="416">
        <v>0</v>
      </c>
      <c r="G30" s="419">
        <v>0</v>
      </c>
      <c r="H30" s="419">
        <v>0</v>
      </c>
      <c r="I30" s="419">
        <v>-1.8269E-4</v>
      </c>
      <c r="J30" s="419">
        <v>0</v>
      </c>
      <c r="K30" s="419">
        <v>0</v>
      </c>
      <c r="L30" s="415">
        <v>0</v>
      </c>
      <c r="M30" s="415">
        <v>0</v>
      </c>
      <c r="N30" s="420">
        <v>0</v>
      </c>
      <c r="O30" s="419">
        <v>0.27599812834121901</v>
      </c>
      <c r="P30" s="419">
        <v>0</v>
      </c>
      <c r="Q30" s="419">
        <v>0</v>
      </c>
      <c r="R30" s="419">
        <v>0</v>
      </c>
      <c r="S30" s="421">
        <v>2.5</v>
      </c>
    </row>
    <row r="31" spans="2:19" x14ac:dyDescent="0.35">
      <c r="B31" s="412">
        <v>24</v>
      </c>
      <c r="C31" s="422" t="s">
        <v>1066</v>
      </c>
      <c r="D31" s="419">
        <v>1.1680954655335718E-2</v>
      </c>
      <c r="E31" s="416">
        <v>0</v>
      </c>
      <c r="F31" s="416">
        <v>0</v>
      </c>
      <c r="G31" s="419">
        <v>0</v>
      </c>
      <c r="H31" s="419">
        <v>0</v>
      </c>
      <c r="I31" s="419">
        <v>-7.3799999999999996E-6</v>
      </c>
      <c r="J31" s="419">
        <v>0</v>
      </c>
      <c r="K31" s="419">
        <v>0</v>
      </c>
      <c r="L31" s="415">
        <v>0</v>
      </c>
      <c r="M31" s="415">
        <v>0</v>
      </c>
      <c r="N31" s="420">
        <v>0</v>
      </c>
      <c r="O31" s="419">
        <v>1.1680954655335699E-2</v>
      </c>
      <c r="P31" s="419">
        <v>0</v>
      </c>
      <c r="Q31" s="419">
        <v>0</v>
      </c>
      <c r="R31" s="419">
        <v>0</v>
      </c>
      <c r="S31" s="421">
        <v>2.5</v>
      </c>
    </row>
    <row r="32" spans="2:19" x14ac:dyDescent="0.35">
      <c r="B32" s="412">
        <v>25</v>
      </c>
      <c r="C32" s="422" t="s">
        <v>1065</v>
      </c>
      <c r="D32" s="419">
        <v>0.38213166531577897</v>
      </c>
      <c r="E32" s="416">
        <v>0</v>
      </c>
      <c r="F32" s="416">
        <v>0</v>
      </c>
      <c r="G32" s="419">
        <v>0</v>
      </c>
      <c r="H32" s="419">
        <v>1.2280179773311783E-2</v>
      </c>
      <c r="I32" s="419">
        <v>-1.1110599999999999E-3</v>
      </c>
      <c r="J32" s="419">
        <v>0</v>
      </c>
      <c r="K32" s="419">
        <v>-6.4039000000000001E-4</v>
      </c>
      <c r="L32" s="415">
        <v>0</v>
      </c>
      <c r="M32" s="415">
        <v>0</v>
      </c>
      <c r="N32" s="420">
        <v>0</v>
      </c>
      <c r="O32" s="419">
        <v>0.21472976037408498</v>
      </c>
      <c r="P32" s="419">
        <v>0.12049233496456999</v>
      </c>
      <c r="Q32" s="419">
        <v>4.6909569977124602E-2</v>
      </c>
      <c r="R32" s="419">
        <v>0</v>
      </c>
      <c r="S32" s="421">
        <v>5.6110515234441598</v>
      </c>
    </row>
    <row r="33" spans="2:19" x14ac:dyDescent="0.35">
      <c r="B33" s="412">
        <v>26</v>
      </c>
      <c r="C33" s="422" t="s">
        <v>1064</v>
      </c>
      <c r="D33" s="419">
        <v>0.83484491235920633</v>
      </c>
      <c r="E33" s="416">
        <v>0</v>
      </c>
      <c r="F33" s="416">
        <v>0</v>
      </c>
      <c r="G33" s="419">
        <v>0</v>
      </c>
      <c r="H33" s="419">
        <v>0</v>
      </c>
      <c r="I33" s="419">
        <v>-1.5077700000000001E-3</v>
      </c>
      <c r="J33" s="419">
        <v>0</v>
      </c>
      <c r="K33" s="419">
        <v>0</v>
      </c>
      <c r="L33" s="415">
        <v>0</v>
      </c>
      <c r="M33" s="415">
        <v>0</v>
      </c>
      <c r="N33" s="420">
        <v>0</v>
      </c>
      <c r="O33" s="419">
        <v>0.83484491235920599</v>
      </c>
      <c r="P33" s="419">
        <v>0</v>
      </c>
      <c r="Q33" s="419">
        <v>0</v>
      </c>
      <c r="R33" s="419">
        <v>0</v>
      </c>
      <c r="S33" s="423">
        <v>2.5</v>
      </c>
    </row>
    <row r="34" spans="2:19" x14ac:dyDescent="0.35">
      <c r="B34" s="412">
        <v>27</v>
      </c>
      <c r="C34" s="422" t="s">
        <v>1063</v>
      </c>
      <c r="D34" s="419">
        <v>0</v>
      </c>
      <c r="E34" s="416">
        <v>0</v>
      </c>
      <c r="F34" s="416">
        <v>0</v>
      </c>
      <c r="G34" s="419">
        <v>0</v>
      </c>
      <c r="H34" s="419">
        <v>0</v>
      </c>
      <c r="I34" s="419">
        <v>0</v>
      </c>
      <c r="J34" s="419">
        <v>0</v>
      </c>
      <c r="K34" s="419">
        <v>0</v>
      </c>
      <c r="L34" s="415">
        <v>0</v>
      </c>
      <c r="M34" s="415">
        <v>0</v>
      </c>
      <c r="N34" s="420">
        <v>0</v>
      </c>
      <c r="O34" s="419">
        <v>0</v>
      </c>
      <c r="P34" s="419">
        <v>0</v>
      </c>
      <c r="Q34" s="419">
        <v>0</v>
      </c>
      <c r="R34" s="419">
        <v>0</v>
      </c>
      <c r="S34" s="423"/>
    </row>
    <row r="35" spans="2:19" x14ac:dyDescent="0.35">
      <c r="B35" s="412">
        <v>28</v>
      </c>
      <c r="C35" s="422" t="s">
        <v>1062</v>
      </c>
      <c r="D35" s="419">
        <v>0</v>
      </c>
      <c r="E35" s="416">
        <v>0</v>
      </c>
      <c r="F35" s="416">
        <v>0</v>
      </c>
      <c r="G35" s="419">
        <v>0</v>
      </c>
      <c r="H35" s="419">
        <v>0</v>
      </c>
      <c r="I35" s="419">
        <v>0</v>
      </c>
      <c r="J35" s="419">
        <v>0</v>
      </c>
      <c r="K35" s="419">
        <v>0</v>
      </c>
      <c r="L35" s="415">
        <v>0</v>
      </c>
      <c r="M35" s="415">
        <v>0</v>
      </c>
      <c r="N35" s="420">
        <v>0</v>
      </c>
      <c r="O35" s="419">
        <v>0</v>
      </c>
      <c r="P35" s="419">
        <v>0</v>
      </c>
      <c r="Q35" s="419">
        <v>0</v>
      </c>
      <c r="R35" s="419">
        <v>0</v>
      </c>
      <c r="S35" s="421"/>
    </row>
    <row r="36" spans="2:19" x14ac:dyDescent="0.35">
      <c r="B36" s="412">
        <v>29</v>
      </c>
      <c r="C36" s="422" t="s">
        <v>1061</v>
      </c>
      <c r="D36" s="419">
        <v>0</v>
      </c>
      <c r="E36" s="416">
        <v>0</v>
      </c>
      <c r="F36" s="416">
        <v>0</v>
      </c>
      <c r="G36" s="419">
        <v>0</v>
      </c>
      <c r="H36" s="419">
        <v>0</v>
      </c>
      <c r="I36" s="419">
        <v>0</v>
      </c>
      <c r="J36" s="419">
        <v>0</v>
      </c>
      <c r="K36" s="419">
        <v>0</v>
      </c>
      <c r="L36" s="415">
        <v>0</v>
      </c>
      <c r="M36" s="415">
        <v>0</v>
      </c>
      <c r="N36" s="420">
        <v>0</v>
      </c>
      <c r="O36" s="419">
        <v>0</v>
      </c>
      <c r="P36" s="419">
        <v>0</v>
      </c>
      <c r="Q36" s="419">
        <v>0</v>
      </c>
      <c r="R36" s="419">
        <v>0</v>
      </c>
      <c r="S36" s="421"/>
    </row>
    <row r="37" spans="2:19" x14ac:dyDescent="0.35">
      <c r="B37" s="412">
        <v>30</v>
      </c>
      <c r="C37" s="422" t="s">
        <v>1060</v>
      </c>
      <c r="D37" s="419">
        <v>3.3773485430286551E-3</v>
      </c>
      <c r="E37" s="416">
        <v>0</v>
      </c>
      <c r="F37" s="416">
        <v>0</v>
      </c>
      <c r="G37" s="419">
        <v>0</v>
      </c>
      <c r="H37" s="419">
        <v>0</v>
      </c>
      <c r="I37" s="419">
        <v>-1.556E-5</v>
      </c>
      <c r="J37" s="419">
        <v>0</v>
      </c>
      <c r="K37" s="419">
        <v>0</v>
      </c>
      <c r="L37" s="415">
        <v>0</v>
      </c>
      <c r="M37" s="415">
        <v>0</v>
      </c>
      <c r="N37" s="420">
        <v>0</v>
      </c>
      <c r="O37" s="419">
        <v>3.3773485430286599E-3</v>
      </c>
      <c r="P37" s="419">
        <v>0</v>
      </c>
      <c r="Q37" s="419">
        <v>0</v>
      </c>
      <c r="R37" s="419">
        <v>0</v>
      </c>
      <c r="S37" s="421">
        <v>2.5</v>
      </c>
    </row>
    <row r="38" spans="2:19" x14ac:dyDescent="0.35">
      <c r="B38" s="412">
        <v>31</v>
      </c>
      <c r="C38" s="422" t="s">
        <v>1059</v>
      </c>
      <c r="D38" s="419">
        <v>0.21495950018848817</v>
      </c>
      <c r="E38" s="416">
        <v>0</v>
      </c>
      <c r="F38" s="416">
        <v>0</v>
      </c>
      <c r="G38" s="419">
        <v>0</v>
      </c>
      <c r="H38" s="419">
        <v>0</v>
      </c>
      <c r="I38" s="419">
        <v>-2.5370999999999998E-4</v>
      </c>
      <c r="J38" s="419">
        <v>0</v>
      </c>
      <c r="K38" s="419">
        <v>0</v>
      </c>
      <c r="L38" s="415">
        <v>0</v>
      </c>
      <c r="M38" s="415">
        <v>0</v>
      </c>
      <c r="N38" s="420">
        <v>0</v>
      </c>
      <c r="O38" s="419">
        <v>1.9851725033581399E-2</v>
      </c>
      <c r="P38" s="419">
        <v>0</v>
      </c>
      <c r="Q38" s="419">
        <v>0.19510777515490699</v>
      </c>
      <c r="R38" s="419">
        <v>0</v>
      </c>
      <c r="S38" s="421">
        <v>13.845612486527999</v>
      </c>
    </row>
    <row r="39" spans="2:19" x14ac:dyDescent="0.35">
      <c r="B39" s="412">
        <v>32</v>
      </c>
      <c r="C39" s="422" t="s">
        <v>1058</v>
      </c>
      <c r="D39" s="419">
        <v>5.2158010594156166E-2</v>
      </c>
      <c r="E39" s="416">
        <v>0</v>
      </c>
      <c r="F39" s="416">
        <v>0</v>
      </c>
      <c r="G39" s="419">
        <v>0</v>
      </c>
      <c r="H39" s="419">
        <v>0</v>
      </c>
      <c r="I39" s="419">
        <v>-1.8893999999999999E-4</v>
      </c>
      <c r="J39" s="419">
        <v>0</v>
      </c>
      <c r="K39" s="419">
        <v>0</v>
      </c>
      <c r="L39" s="415">
        <v>0</v>
      </c>
      <c r="M39" s="415">
        <v>0</v>
      </c>
      <c r="N39" s="420">
        <v>0</v>
      </c>
      <c r="O39" s="419">
        <v>5.2158010594156201E-2</v>
      </c>
      <c r="P39" s="419">
        <v>0</v>
      </c>
      <c r="Q39" s="419">
        <v>0</v>
      </c>
      <c r="R39" s="419">
        <v>0</v>
      </c>
      <c r="S39" s="421">
        <v>2.5</v>
      </c>
    </row>
    <row r="40" spans="2:19" x14ac:dyDescent="0.35">
      <c r="B40" s="412">
        <v>33</v>
      </c>
      <c r="C40" s="422" t="s">
        <v>1057</v>
      </c>
      <c r="D40" s="419">
        <v>9.6318277198706448E-2</v>
      </c>
      <c r="E40" s="416">
        <v>0</v>
      </c>
      <c r="F40" s="416">
        <v>0</v>
      </c>
      <c r="G40" s="419">
        <v>0</v>
      </c>
      <c r="H40" s="419">
        <v>0</v>
      </c>
      <c r="I40" s="419">
        <v>-4.0088E-4</v>
      </c>
      <c r="J40" s="419">
        <v>0</v>
      </c>
      <c r="K40" s="419">
        <v>0</v>
      </c>
      <c r="L40" s="415">
        <v>0</v>
      </c>
      <c r="M40" s="415">
        <v>0</v>
      </c>
      <c r="N40" s="420">
        <v>0</v>
      </c>
      <c r="O40" s="419">
        <v>6.6272149223929697E-2</v>
      </c>
      <c r="P40" s="419">
        <v>3.0046127974776699E-2</v>
      </c>
      <c r="Q40" s="419">
        <v>0</v>
      </c>
      <c r="R40" s="419">
        <v>0</v>
      </c>
      <c r="S40" s="421">
        <v>4.0597313847708802</v>
      </c>
    </row>
    <row r="41" spans="2:19" x14ac:dyDescent="0.35">
      <c r="B41" s="412">
        <v>34</v>
      </c>
      <c r="C41" s="418" t="s">
        <v>1056</v>
      </c>
      <c r="D41" s="419">
        <v>4.7099092942985816</v>
      </c>
      <c r="E41" s="416">
        <v>0</v>
      </c>
      <c r="F41" s="416">
        <v>0</v>
      </c>
      <c r="G41" s="419">
        <v>1.2507955254302985E-3</v>
      </c>
      <c r="H41" s="419">
        <v>0</v>
      </c>
      <c r="I41" s="419">
        <v>-5.3916300000000014E-3</v>
      </c>
      <c r="J41" s="419">
        <v>-6.3399999999999994E-6</v>
      </c>
      <c r="K41" s="419">
        <v>0</v>
      </c>
      <c r="L41" s="415">
        <v>0</v>
      </c>
      <c r="M41" s="415">
        <v>0</v>
      </c>
      <c r="N41" s="420">
        <v>0</v>
      </c>
      <c r="O41" s="419">
        <v>4.7099092942985799</v>
      </c>
      <c r="P41" s="419">
        <v>0</v>
      </c>
      <c r="Q41" s="419">
        <v>0</v>
      </c>
      <c r="R41" s="419">
        <v>0</v>
      </c>
      <c r="S41" s="421">
        <v>2.5</v>
      </c>
    </row>
    <row r="42" spans="2:19" x14ac:dyDescent="0.35">
      <c r="B42" s="412">
        <v>35</v>
      </c>
      <c r="C42" s="425" t="s">
        <v>1055</v>
      </c>
      <c r="D42" s="419">
        <v>0</v>
      </c>
      <c r="E42" s="416">
        <v>0</v>
      </c>
      <c r="F42" s="416">
        <v>0</v>
      </c>
      <c r="G42" s="419">
        <v>0</v>
      </c>
      <c r="H42" s="419">
        <v>0</v>
      </c>
      <c r="I42" s="419">
        <v>0</v>
      </c>
      <c r="J42" s="419">
        <v>0</v>
      </c>
      <c r="K42" s="419">
        <v>0</v>
      </c>
      <c r="L42" s="415">
        <v>0</v>
      </c>
      <c r="M42" s="415">
        <v>0</v>
      </c>
      <c r="N42" s="420">
        <v>0</v>
      </c>
      <c r="O42" s="419">
        <v>0</v>
      </c>
      <c r="P42" s="419">
        <v>0</v>
      </c>
      <c r="Q42" s="419">
        <v>0</v>
      </c>
      <c r="R42" s="419">
        <v>0</v>
      </c>
      <c r="S42" s="421"/>
    </row>
    <row r="43" spans="2:19" x14ac:dyDescent="0.35">
      <c r="B43" s="412">
        <v>36</v>
      </c>
      <c r="C43" s="425" t="s">
        <v>1054</v>
      </c>
      <c r="D43" s="426">
        <v>0.14253166672041057</v>
      </c>
      <c r="E43" s="416">
        <v>0</v>
      </c>
      <c r="F43" s="416">
        <v>0</v>
      </c>
      <c r="G43" s="426">
        <v>0</v>
      </c>
      <c r="H43" s="426">
        <v>0</v>
      </c>
      <c r="I43" s="426">
        <v>-8.4350000000000004E-5</v>
      </c>
      <c r="J43" s="426">
        <v>0</v>
      </c>
      <c r="K43" s="426">
        <v>0</v>
      </c>
      <c r="L43" s="415">
        <v>0</v>
      </c>
      <c r="M43" s="415">
        <v>0</v>
      </c>
      <c r="N43" s="420">
        <v>0</v>
      </c>
      <c r="O43" s="426">
        <v>0.14253166672041057</v>
      </c>
      <c r="P43" s="426">
        <v>0</v>
      </c>
      <c r="Q43" s="426">
        <v>0</v>
      </c>
      <c r="R43" s="426">
        <v>0</v>
      </c>
      <c r="S43" s="421">
        <v>3</v>
      </c>
    </row>
    <row r="44" spans="2:19" ht="31" x14ac:dyDescent="0.35">
      <c r="B44" s="412">
        <v>37</v>
      </c>
      <c r="C44" s="425" t="s">
        <v>1053</v>
      </c>
      <c r="D44" s="416">
        <v>0</v>
      </c>
      <c r="E44" s="416">
        <v>0</v>
      </c>
      <c r="F44" s="416">
        <v>0</v>
      </c>
      <c r="G44" s="416">
        <v>0</v>
      </c>
      <c r="H44" s="416">
        <v>0</v>
      </c>
      <c r="I44" s="416">
        <v>0</v>
      </c>
      <c r="J44" s="416">
        <v>0</v>
      </c>
      <c r="K44" s="416">
        <v>0</v>
      </c>
      <c r="L44" s="415">
        <v>0</v>
      </c>
      <c r="M44" s="415">
        <v>0</v>
      </c>
      <c r="N44" s="420">
        <v>0</v>
      </c>
      <c r="O44" s="416">
        <v>0</v>
      </c>
      <c r="P44" s="416">
        <v>0</v>
      </c>
      <c r="Q44" s="416">
        <v>0</v>
      </c>
      <c r="R44" s="416">
        <v>0</v>
      </c>
      <c r="S44" s="423"/>
    </row>
    <row r="45" spans="2:19" x14ac:dyDescent="0.35">
      <c r="B45" s="412">
        <v>38</v>
      </c>
      <c r="C45" s="425" t="s">
        <v>1052</v>
      </c>
      <c r="D45" s="416">
        <v>0</v>
      </c>
      <c r="E45" s="416">
        <v>0</v>
      </c>
      <c r="F45" s="416">
        <v>0</v>
      </c>
      <c r="G45" s="416">
        <v>0</v>
      </c>
      <c r="H45" s="416">
        <v>0</v>
      </c>
      <c r="I45" s="416">
        <v>0</v>
      </c>
      <c r="J45" s="416">
        <v>0</v>
      </c>
      <c r="K45" s="416">
        <v>0</v>
      </c>
      <c r="L45" s="415">
        <v>0</v>
      </c>
      <c r="M45" s="415">
        <v>0</v>
      </c>
      <c r="N45" s="420">
        <v>0</v>
      </c>
      <c r="O45" s="416">
        <v>0</v>
      </c>
      <c r="P45" s="416">
        <v>0</v>
      </c>
      <c r="Q45" s="416">
        <v>0</v>
      </c>
      <c r="R45" s="416">
        <v>0</v>
      </c>
      <c r="S45" s="423"/>
    </row>
    <row r="46" spans="2:19" x14ac:dyDescent="0.35">
      <c r="B46" s="412">
        <v>39</v>
      </c>
      <c r="C46" s="418" t="s">
        <v>1051</v>
      </c>
      <c r="D46" s="419">
        <v>0.27442389772595466</v>
      </c>
      <c r="E46" s="416">
        <v>0</v>
      </c>
      <c r="F46" s="416">
        <v>0</v>
      </c>
      <c r="G46" s="419">
        <v>0</v>
      </c>
      <c r="H46" s="419">
        <v>0</v>
      </c>
      <c r="I46" s="419">
        <v>-4.8799999999999999E-4</v>
      </c>
      <c r="J46" s="419">
        <v>0</v>
      </c>
      <c r="K46" s="419">
        <v>0</v>
      </c>
      <c r="L46" s="415">
        <v>0</v>
      </c>
      <c r="M46" s="415">
        <v>0</v>
      </c>
      <c r="N46" s="420">
        <v>0</v>
      </c>
      <c r="O46" s="419">
        <v>0.24776457195236798</v>
      </c>
      <c r="P46" s="419">
        <v>2.66593257735863E-2</v>
      </c>
      <c r="Q46" s="419">
        <v>0</v>
      </c>
      <c r="R46" s="419">
        <v>0</v>
      </c>
      <c r="S46" s="421">
        <v>2.9857325836871702</v>
      </c>
    </row>
    <row r="47" spans="2:19" x14ac:dyDescent="0.35">
      <c r="B47" s="412">
        <v>40</v>
      </c>
      <c r="C47" s="418" t="s">
        <v>1050</v>
      </c>
      <c r="D47" s="419">
        <v>94.50541158697834</v>
      </c>
      <c r="E47" s="416">
        <v>0</v>
      </c>
      <c r="F47" s="416">
        <v>0</v>
      </c>
      <c r="G47" s="419">
        <v>14.103745811079973</v>
      </c>
      <c r="H47" s="419">
        <v>0.93527544079952551</v>
      </c>
      <c r="I47" s="419">
        <v>-0.26116514000000002</v>
      </c>
      <c r="J47" s="419">
        <v>-8.6745070000000007E-2</v>
      </c>
      <c r="K47" s="419">
        <v>-4.9785870000000003E-2</v>
      </c>
      <c r="L47" s="415">
        <v>0</v>
      </c>
      <c r="M47" s="415">
        <v>0</v>
      </c>
      <c r="N47" s="420">
        <v>0</v>
      </c>
      <c r="O47" s="419">
        <v>91.428275291225802</v>
      </c>
      <c r="P47" s="419">
        <v>2.3720265957011999</v>
      </c>
      <c r="Q47" s="419">
        <v>0.70510970005132001</v>
      </c>
      <c r="R47" s="419">
        <v>0</v>
      </c>
      <c r="S47" s="421">
        <v>2.71876000413077</v>
      </c>
    </row>
    <row r="48" spans="2:19" x14ac:dyDescent="0.35">
      <c r="B48" s="412">
        <v>41</v>
      </c>
      <c r="C48" s="425" t="s">
        <v>1049</v>
      </c>
      <c r="D48" s="426">
        <v>18.337858385629755</v>
      </c>
      <c r="E48" s="416">
        <v>0</v>
      </c>
      <c r="F48" s="416">
        <v>0</v>
      </c>
      <c r="G48" s="426">
        <v>8.8204255339705065E-2</v>
      </c>
      <c r="H48" s="426">
        <v>0.15696348850964018</v>
      </c>
      <c r="I48" s="426">
        <v>-3.7680269999999995E-2</v>
      </c>
      <c r="J48" s="426">
        <v>-4.1139599999999998E-3</v>
      </c>
      <c r="K48" s="426">
        <v>-5.5793400000000003E-3</v>
      </c>
      <c r="L48" s="415">
        <v>0</v>
      </c>
      <c r="M48" s="415">
        <v>0</v>
      </c>
      <c r="N48" s="420">
        <v>0</v>
      </c>
      <c r="O48" s="426">
        <v>17.895631772157699</v>
      </c>
      <c r="P48" s="426">
        <v>0.27664879120430502</v>
      </c>
      <c r="Q48" s="426">
        <v>0.16557782226776899</v>
      </c>
      <c r="R48" s="426">
        <v>0</v>
      </c>
      <c r="S48" s="421">
        <v>2.6882971643556002</v>
      </c>
    </row>
    <row r="49" spans="1:19" x14ac:dyDescent="0.35">
      <c r="B49" s="412">
        <v>42</v>
      </c>
      <c r="C49" s="425" t="s">
        <v>1048</v>
      </c>
      <c r="D49" s="426">
        <v>1.8544895152618561</v>
      </c>
      <c r="E49" s="416">
        <v>0</v>
      </c>
      <c r="F49" s="416">
        <v>0</v>
      </c>
      <c r="G49" s="426">
        <v>3.4490768064085148E-3</v>
      </c>
      <c r="H49" s="426">
        <v>0</v>
      </c>
      <c r="I49" s="426">
        <v>-2.56785E-3</v>
      </c>
      <c r="J49" s="426">
        <v>-2.3260000000000001E-5</v>
      </c>
      <c r="K49" s="426">
        <v>0</v>
      </c>
      <c r="L49" s="415">
        <v>0</v>
      </c>
      <c r="M49" s="415">
        <v>0</v>
      </c>
      <c r="N49" s="420">
        <v>0</v>
      </c>
      <c r="O49" s="426">
        <v>1.7670165886865601</v>
      </c>
      <c r="P49" s="426">
        <v>8.7472926575301105E-2</v>
      </c>
      <c r="Q49" s="426">
        <v>0</v>
      </c>
      <c r="R49" s="426">
        <v>0</v>
      </c>
      <c r="S49" s="421">
        <v>2.7358409844203102</v>
      </c>
    </row>
    <row r="50" spans="1:19" x14ac:dyDescent="0.35">
      <c r="B50" s="412">
        <v>43</v>
      </c>
      <c r="C50" s="425" t="s">
        <v>1047</v>
      </c>
      <c r="D50" s="426">
        <v>4.9345954129524072</v>
      </c>
      <c r="E50" s="416">
        <v>0</v>
      </c>
      <c r="F50" s="416">
        <v>0</v>
      </c>
      <c r="G50" s="426">
        <v>2.060224854761462E-2</v>
      </c>
      <c r="H50" s="426">
        <v>0.59170407330752262</v>
      </c>
      <c r="I50" s="426">
        <v>-3.165138E-2</v>
      </c>
      <c r="J50" s="426">
        <v>-6.0939999999999996E-4</v>
      </c>
      <c r="K50" s="426">
        <v>-2.4808790000000001E-2</v>
      </c>
      <c r="L50" s="415">
        <v>0</v>
      </c>
      <c r="M50" s="415">
        <v>0</v>
      </c>
      <c r="N50" s="420">
        <v>0</v>
      </c>
      <c r="O50" s="426">
        <v>4.2651513142324102</v>
      </c>
      <c r="P50" s="426">
        <v>0.48220775019110002</v>
      </c>
      <c r="Q50" s="426">
        <v>0.18723634852889598</v>
      </c>
      <c r="R50" s="426">
        <v>0</v>
      </c>
      <c r="S50" s="421">
        <v>3.46289416050096</v>
      </c>
    </row>
    <row r="51" spans="1:19" x14ac:dyDescent="0.35">
      <c r="B51" s="412">
        <v>44</v>
      </c>
      <c r="C51" s="418" t="s">
        <v>1046</v>
      </c>
      <c r="D51" s="419">
        <v>24.437839638288654</v>
      </c>
      <c r="E51" s="416">
        <v>0</v>
      </c>
      <c r="F51" s="416">
        <v>0</v>
      </c>
      <c r="G51" s="419">
        <v>3.256082351269737</v>
      </c>
      <c r="H51" s="419">
        <v>0.28842590400508533</v>
      </c>
      <c r="I51" s="419">
        <v>-9.0585080000000012E-2</v>
      </c>
      <c r="J51" s="419">
        <v>-3.3685559999999996E-2</v>
      </c>
      <c r="K51" s="419">
        <v>-3.2186920000000001E-2</v>
      </c>
      <c r="L51" s="415">
        <v>0</v>
      </c>
      <c r="M51" s="415">
        <v>0</v>
      </c>
      <c r="N51" s="420">
        <v>0</v>
      </c>
      <c r="O51" s="419">
        <v>20.735676118421001</v>
      </c>
      <c r="P51" s="419">
        <v>2.6461233204597101</v>
      </c>
      <c r="Q51" s="419">
        <v>1.05604019940794</v>
      </c>
      <c r="R51" s="419">
        <v>0</v>
      </c>
      <c r="S51" s="421">
        <v>3.5815652891627199</v>
      </c>
    </row>
    <row r="52" spans="1:19" x14ac:dyDescent="0.35">
      <c r="B52" s="412">
        <v>45</v>
      </c>
      <c r="C52" s="418" t="s">
        <v>1045</v>
      </c>
      <c r="D52" s="419">
        <v>12.027792349073454</v>
      </c>
      <c r="E52" s="416">
        <v>0</v>
      </c>
      <c r="F52" s="416">
        <v>0</v>
      </c>
      <c r="G52" s="419">
        <v>0.35168875127825072</v>
      </c>
      <c r="H52" s="419">
        <v>5.3534543949964555E-2</v>
      </c>
      <c r="I52" s="419">
        <v>-2.9673899999999996E-2</v>
      </c>
      <c r="J52" s="419">
        <v>-1.041163E-2</v>
      </c>
      <c r="K52" s="419">
        <v>-2.7931900000000001E-3</v>
      </c>
      <c r="L52" s="415">
        <v>0</v>
      </c>
      <c r="M52" s="415">
        <v>0</v>
      </c>
      <c r="N52" s="420">
        <v>0</v>
      </c>
      <c r="O52" s="419">
        <v>10.997124268957601</v>
      </c>
      <c r="P52" s="419">
        <v>0.87458476506970106</v>
      </c>
      <c r="Q52" s="419">
        <v>0.156083315046184</v>
      </c>
      <c r="R52" s="419">
        <v>0</v>
      </c>
      <c r="S52" s="421">
        <v>3.02577938493534</v>
      </c>
    </row>
    <row r="53" spans="1:19" x14ac:dyDescent="0.35">
      <c r="B53" s="412">
        <v>46</v>
      </c>
      <c r="C53" s="425" t="s">
        <v>1044</v>
      </c>
      <c r="D53" s="419">
        <v>3.0201212325585747</v>
      </c>
      <c r="E53" s="416">
        <v>0</v>
      </c>
      <c r="F53" s="416">
        <v>0</v>
      </c>
      <c r="G53" s="419">
        <v>0.27173058206976419</v>
      </c>
      <c r="H53" s="419">
        <v>2.5322678985683397E-2</v>
      </c>
      <c r="I53" s="419">
        <v>-1.1516999999999999E-2</v>
      </c>
      <c r="J53" s="419">
        <v>-4.6037200000000004E-3</v>
      </c>
      <c r="K53" s="419">
        <v>-1.33358E-3</v>
      </c>
      <c r="L53" s="415">
        <v>0</v>
      </c>
      <c r="M53" s="415">
        <v>0</v>
      </c>
      <c r="N53" s="420">
        <v>0</v>
      </c>
      <c r="O53" s="419">
        <v>2.5028602699203102</v>
      </c>
      <c r="P53" s="419">
        <v>0.51726096263826404</v>
      </c>
      <c r="Q53" s="419">
        <v>0</v>
      </c>
      <c r="R53" s="419">
        <v>0</v>
      </c>
      <c r="S53" s="421">
        <v>3.35635794527369</v>
      </c>
    </row>
    <row r="54" spans="1:19" x14ac:dyDescent="0.35">
      <c r="B54" s="412">
        <v>47</v>
      </c>
      <c r="C54" s="425" t="s">
        <v>1043</v>
      </c>
      <c r="D54" s="419">
        <v>0</v>
      </c>
      <c r="E54" s="416">
        <v>0</v>
      </c>
      <c r="F54" s="416">
        <v>0</v>
      </c>
      <c r="G54" s="419">
        <v>0</v>
      </c>
      <c r="H54" s="419">
        <v>0</v>
      </c>
      <c r="I54" s="419">
        <v>0</v>
      </c>
      <c r="J54" s="419">
        <v>0</v>
      </c>
      <c r="K54" s="419">
        <v>0</v>
      </c>
      <c r="L54" s="415">
        <v>0</v>
      </c>
      <c r="M54" s="415">
        <v>0</v>
      </c>
      <c r="N54" s="420">
        <v>0</v>
      </c>
      <c r="O54" s="419">
        <v>0</v>
      </c>
      <c r="P54" s="419">
        <v>0</v>
      </c>
      <c r="Q54" s="419">
        <v>0</v>
      </c>
      <c r="R54" s="419">
        <v>0</v>
      </c>
      <c r="S54" s="421"/>
    </row>
    <row r="55" spans="1:19" x14ac:dyDescent="0.35">
      <c r="B55" s="412">
        <v>48</v>
      </c>
      <c r="C55" s="425" t="s">
        <v>1042</v>
      </c>
      <c r="D55" s="419">
        <v>0</v>
      </c>
      <c r="E55" s="416">
        <v>0</v>
      </c>
      <c r="F55" s="416">
        <v>0</v>
      </c>
      <c r="G55" s="419">
        <v>0</v>
      </c>
      <c r="H55" s="419">
        <v>0</v>
      </c>
      <c r="I55" s="419">
        <v>0</v>
      </c>
      <c r="J55" s="419">
        <v>0</v>
      </c>
      <c r="K55" s="419">
        <v>0</v>
      </c>
      <c r="L55" s="415">
        <v>0</v>
      </c>
      <c r="M55" s="415">
        <v>0</v>
      </c>
      <c r="N55" s="420">
        <v>0</v>
      </c>
      <c r="O55" s="419">
        <v>0</v>
      </c>
      <c r="P55" s="419">
        <v>0</v>
      </c>
      <c r="Q55" s="419">
        <v>0</v>
      </c>
      <c r="R55" s="419">
        <v>0</v>
      </c>
      <c r="S55" s="421"/>
    </row>
    <row r="56" spans="1:19" x14ac:dyDescent="0.35">
      <c r="B56" s="412">
        <v>49</v>
      </c>
      <c r="C56" s="425" t="s">
        <v>1041</v>
      </c>
      <c r="D56" s="419">
        <v>3.4248565725549431</v>
      </c>
      <c r="E56" s="416">
        <v>0</v>
      </c>
      <c r="F56" s="416">
        <v>0</v>
      </c>
      <c r="G56" s="419">
        <v>0</v>
      </c>
      <c r="H56" s="419">
        <v>0</v>
      </c>
      <c r="I56" s="419">
        <v>-1.5168299999999998E-3</v>
      </c>
      <c r="J56" s="419">
        <v>0</v>
      </c>
      <c r="K56" s="419">
        <v>0</v>
      </c>
      <c r="L56" s="415">
        <v>0</v>
      </c>
      <c r="M56" s="415">
        <v>0</v>
      </c>
      <c r="N56" s="420">
        <v>0</v>
      </c>
      <c r="O56" s="419">
        <v>3.3629451922811602</v>
      </c>
      <c r="P56" s="419">
        <v>6.1911380273786704E-2</v>
      </c>
      <c r="Q56" s="419">
        <v>0</v>
      </c>
      <c r="R56" s="419">
        <v>0</v>
      </c>
      <c r="S56" s="421">
        <v>2.59038536207605</v>
      </c>
    </row>
    <row r="57" spans="1:19" x14ac:dyDescent="0.35">
      <c r="B57" s="412">
        <v>50</v>
      </c>
      <c r="C57" s="425" t="s">
        <v>1040</v>
      </c>
      <c r="D57" s="419">
        <v>0.12338323918697246</v>
      </c>
      <c r="E57" s="416">
        <v>0</v>
      </c>
      <c r="F57" s="416">
        <v>0</v>
      </c>
      <c r="G57" s="419">
        <v>0</v>
      </c>
      <c r="H57" s="419">
        <v>0</v>
      </c>
      <c r="I57" s="419">
        <v>-2.1226999999999997E-4</v>
      </c>
      <c r="J57" s="419">
        <v>0</v>
      </c>
      <c r="K57" s="419">
        <v>0</v>
      </c>
      <c r="L57" s="415">
        <v>0</v>
      </c>
      <c r="M57" s="415">
        <v>0</v>
      </c>
      <c r="N57" s="420">
        <v>0</v>
      </c>
      <c r="O57" s="419">
        <v>0.12338323918697301</v>
      </c>
      <c r="P57" s="419">
        <v>0</v>
      </c>
      <c r="Q57" s="419">
        <v>0</v>
      </c>
      <c r="R57" s="419">
        <v>0</v>
      </c>
      <c r="S57" s="421">
        <v>2.5</v>
      </c>
    </row>
    <row r="58" spans="1:19" s="427" customFormat="1" x14ac:dyDescent="0.35">
      <c r="B58" s="412">
        <v>51</v>
      </c>
      <c r="C58" s="428" t="s">
        <v>1039</v>
      </c>
      <c r="D58" s="419">
        <v>16.929871433846028</v>
      </c>
      <c r="E58" s="416">
        <v>0</v>
      </c>
      <c r="F58" s="416">
        <v>0</v>
      </c>
      <c r="G58" s="419">
        <v>1.9192270572767352E-2</v>
      </c>
      <c r="H58" s="419">
        <v>0.32103995301484961</v>
      </c>
      <c r="I58" s="419">
        <v>-3.2961729999999995E-2</v>
      </c>
      <c r="J58" s="419">
        <v>-2.7941100000000003E-3</v>
      </c>
      <c r="K58" s="419">
        <v>-9.484059999999999E-3</v>
      </c>
      <c r="L58" s="415">
        <v>0</v>
      </c>
      <c r="M58" s="415">
        <v>0</v>
      </c>
      <c r="N58" s="420">
        <v>0</v>
      </c>
      <c r="O58" s="419">
        <v>24.021550005873301</v>
      </c>
      <c r="P58" s="419">
        <v>0.32657759272326098</v>
      </c>
      <c r="Q58" s="419">
        <v>0.68672146553579694</v>
      </c>
      <c r="R58" s="419">
        <v>0</v>
      </c>
      <c r="S58" s="421">
        <v>2.9081073649232301</v>
      </c>
    </row>
    <row r="59" spans="1:19" x14ac:dyDescent="0.35">
      <c r="A59" s="374"/>
      <c r="B59" s="412">
        <v>52</v>
      </c>
      <c r="C59" s="418" t="s">
        <v>1038</v>
      </c>
      <c r="D59" s="419">
        <v>679.78848500656431</v>
      </c>
      <c r="E59" s="416">
        <v>0</v>
      </c>
      <c r="F59" s="416">
        <v>0</v>
      </c>
      <c r="G59" s="419">
        <v>14.724880124804452</v>
      </c>
      <c r="H59" s="419">
        <v>19.293178476901204</v>
      </c>
      <c r="I59" s="419">
        <v>-1.6215974099999999</v>
      </c>
      <c r="J59" s="419">
        <v>-6.1131070000000003E-2</v>
      </c>
      <c r="K59" s="419">
        <v>-0.59446696999999993</v>
      </c>
      <c r="L59" s="415">
        <v>0</v>
      </c>
      <c r="M59" s="415">
        <v>0</v>
      </c>
      <c r="N59" s="420">
        <v>0</v>
      </c>
      <c r="O59" s="419">
        <v>649.24670812258103</v>
      </c>
      <c r="P59" s="419">
        <v>7.4930115777578505</v>
      </c>
      <c r="Q59" s="419">
        <v>7.2701938317177</v>
      </c>
      <c r="R59" s="419">
        <v>15.7785714745077</v>
      </c>
      <c r="S59" s="421">
        <v>3.2110451995329399</v>
      </c>
    </row>
    <row r="60" spans="1:19" s="427" customFormat="1" ht="31" x14ac:dyDescent="0.35">
      <c r="A60" s="374"/>
      <c r="B60" s="412">
        <v>53</v>
      </c>
      <c r="C60" s="429" t="s">
        <v>1037</v>
      </c>
      <c r="D60" s="414">
        <v>118.53952966804155</v>
      </c>
      <c r="E60" s="416">
        <v>0</v>
      </c>
      <c r="F60" s="416">
        <v>0</v>
      </c>
      <c r="G60" s="414">
        <v>39.904971282300956</v>
      </c>
      <c r="H60" s="414">
        <v>36.168004282832641</v>
      </c>
      <c r="I60" s="414">
        <v>-2.8776375599999997</v>
      </c>
      <c r="J60" s="414">
        <v>-0.31452135999999997</v>
      </c>
      <c r="K60" s="414">
        <v>-1.1126535899999999</v>
      </c>
      <c r="L60" s="513"/>
      <c r="M60" s="513"/>
      <c r="N60" s="514"/>
      <c r="O60" s="414">
        <v>1036.4396505229954</v>
      </c>
      <c r="P60" s="414">
        <v>34.564062428605524</v>
      </c>
      <c r="Q60" s="414">
        <v>34.840145644539589</v>
      </c>
      <c r="R60" s="414">
        <v>15.7785714745077</v>
      </c>
      <c r="S60" s="417">
        <v>3</v>
      </c>
    </row>
    <row r="61" spans="1:19" s="427" customFormat="1" x14ac:dyDescent="0.35">
      <c r="B61" s="412">
        <v>54</v>
      </c>
      <c r="C61" s="428" t="s">
        <v>1036</v>
      </c>
      <c r="D61" s="419">
        <v>34.765733340523646</v>
      </c>
      <c r="E61" s="416">
        <v>0</v>
      </c>
      <c r="F61" s="416">
        <v>0</v>
      </c>
      <c r="G61" s="419">
        <v>0</v>
      </c>
      <c r="H61" s="419">
        <v>0</v>
      </c>
      <c r="I61" s="419">
        <v>-3.3876920000000005E-2</v>
      </c>
      <c r="J61" s="419">
        <v>0</v>
      </c>
      <c r="K61" s="419">
        <v>0</v>
      </c>
      <c r="L61" s="513"/>
      <c r="M61" s="513"/>
      <c r="N61" s="514"/>
      <c r="O61" s="419">
        <v>34.715101986219999</v>
      </c>
      <c r="P61" s="419">
        <v>5.0631354303675401E-2</v>
      </c>
      <c r="Q61" s="419">
        <v>0</v>
      </c>
      <c r="R61" s="419">
        <v>0</v>
      </c>
      <c r="S61" s="421">
        <v>2.5072817900614601</v>
      </c>
    </row>
    <row r="62" spans="1:19" s="427" customFormat="1" x14ac:dyDescent="0.35">
      <c r="B62" s="412">
        <v>55</v>
      </c>
      <c r="C62" s="430" t="s">
        <v>1035</v>
      </c>
      <c r="D62" s="419">
        <v>66.843924893671883</v>
      </c>
      <c r="E62" s="416">
        <v>0</v>
      </c>
      <c r="F62" s="416">
        <v>0</v>
      </c>
      <c r="G62" s="419">
        <v>0.87339260170777056</v>
      </c>
      <c r="H62" s="419">
        <v>0.85209246328755628</v>
      </c>
      <c r="I62" s="419">
        <v>-0.14766173000000002</v>
      </c>
      <c r="J62" s="419">
        <v>-2.4517279999999999E-2</v>
      </c>
      <c r="K62" s="419">
        <v>-4.421667E-2</v>
      </c>
      <c r="L62" s="513"/>
      <c r="M62" s="513"/>
      <c r="N62" s="514"/>
      <c r="O62" s="419">
        <v>61.6244065974984</v>
      </c>
      <c r="P62" s="419">
        <v>3.62379361745593</v>
      </c>
      <c r="Q62" s="419">
        <v>1.5957246787175599</v>
      </c>
      <c r="R62" s="419">
        <v>0</v>
      </c>
      <c r="S62" s="421">
        <v>3.0694687532457099</v>
      </c>
    </row>
    <row r="63" spans="1:19" x14ac:dyDescent="0.35">
      <c r="B63" s="412">
        <v>56</v>
      </c>
      <c r="C63" s="431" t="s">
        <v>174</v>
      </c>
      <c r="D63" s="526">
        <v>1011.9077942061662</v>
      </c>
      <c r="E63" s="416">
        <v>0</v>
      </c>
      <c r="F63" s="416">
        <v>0</v>
      </c>
      <c r="G63" s="414">
        <v>39.031578680593185</v>
      </c>
      <c r="H63" s="414">
        <v>35.315911819545086</v>
      </c>
      <c r="I63" s="414">
        <v>-2.6960989099999999</v>
      </c>
      <c r="J63" s="414">
        <v>-0.29000407999999994</v>
      </c>
      <c r="K63" s="414">
        <v>-1.0684369199999999</v>
      </c>
      <c r="L63" s="414">
        <v>0</v>
      </c>
      <c r="M63" s="414">
        <v>0</v>
      </c>
      <c r="N63" s="432">
        <v>0</v>
      </c>
      <c r="O63" s="414">
        <v>940.10014193927691</v>
      </c>
      <c r="P63" s="414">
        <v>30.889637456845922</v>
      </c>
      <c r="Q63" s="414">
        <v>33.24442096582203</v>
      </c>
      <c r="R63" s="414">
        <v>15.7785714745077</v>
      </c>
      <c r="S63" s="421">
        <v>3.4068722795186202</v>
      </c>
    </row>
    <row r="64" spans="1:19" x14ac:dyDescent="0.35">
      <c r="C64" s="433" t="s">
        <v>1034</v>
      </c>
      <c r="D64" s="434"/>
      <c r="E64" s="434"/>
      <c r="F64" s="434"/>
      <c r="G64" s="434"/>
      <c r="H64" s="434"/>
      <c r="I64" s="434"/>
      <c r="J64" s="434"/>
      <c r="K64" s="434"/>
    </row>
    <row r="65" spans="3:11" x14ac:dyDescent="0.35">
      <c r="C65" s="435"/>
      <c r="D65" s="435"/>
      <c r="E65" s="435"/>
      <c r="F65" s="435"/>
      <c r="G65" s="435"/>
      <c r="H65" s="435"/>
      <c r="I65" s="435"/>
      <c r="J65" s="435"/>
      <c r="K65" s="435"/>
    </row>
    <row r="66" spans="3:11" ht="11.5" customHeight="1" x14ac:dyDescent="0.35">
      <c r="D66" s="436"/>
      <c r="E66" s="436"/>
      <c r="F66" s="436"/>
      <c r="G66" s="436"/>
      <c r="H66" s="436"/>
      <c r="I66" s="436"/>
      <c r="J66" s="436"/>
      <c r="K66" s="436"/>
    </row>
    <row r="68" spans="3:11" x14ac:dyDescent="0.35">
      <c r="C68" s="373" t="s">
        <v>1033</v>
      </c>
    </row>
  </sheetData>
  <mergeCells count="9">
    <mergeCell ref="S6:S7"/>
    <mergeCell ref="N6:N7"/>
    <mergeCell ref="L6:M6"/>
    <mergeCell ref="I6:K6"/>
    <mergeCell ref="D6:H6"/>
    <mergeCell ref="O6:O7"/>
    <mergeCell ref="P6:P7"/>
    <mergeCell ref="Q6:Q7"/>
    <mergeCell ref="R6:R7"/>
  </mergeCells>
  <pageMargins left="0.7" right="0.7" top="0.75" bottom="0.75" header="0.3" footer="0.3"/>
  <pageSetup paperSize="9" orientation="portrait" r:id="rId1"/>
  <headerFooter>
    <oddHeader>&amp;L&amp;"Calibri"&amp;12&amp;K000000EBA Regular Use&amp;1#</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25CF9-3CE8-45B3-830C-316068519829}">
  <dimension ref="B1:X18"/>
  <sheetViews>
    <sheetView zoomScale="90" zoomScaleNormal="90" workbookViewId="0"/>
  </sheetViews>
  <sheetFormatPr defaultColWidth="8.81640625" defaultRowHeight="15.5" x14ac:dyDescent="0.35"/>
  <cols>
    <col min="1" max="1" width="8.6328125" style="374" customWidth="1"/>
    <col min="2" max="2" width="3.36328125" style="374" bestFit="1" customWidth="1"/>
    <col min="3" max="3" width="84.453125" style="374" bestFit="1" customWidth="1"/>
    <col min="4" max="4" width="9.7265625" style="374" bestFit="1" customWidth="1"/>
    <col min="5" max="5" width="8.81640625" style="374"/>
    <col min="6" max="6" width="9.453125" style="374" customWidth="1"/>
    <col min="7" max="8" width="8.81640625" style="374"/>
    <col min="9" max="9" width="10.453125" style="374" customWidth="1"/>
    <col min="10" max="17" width="8.81640625" style="374"/>
    <col min="18" max="18" width="9.7265625" style="374" bestFit="1" customWidth="1"/>
    <col min="19" max="19" width="27.453125" style="374" bestFit="1" customWidth="1"/>
    <col min="20" max="16384" width="8.81640625" style="374"/>
  </cols>
  <sheetData>
    <row r="1" spans="2:24" s="400" customFormat="1" ht="22" customHeight="1" x14ac:dyDescent="0.35">
      <c r="D1" s="435"/>
      <c r="E1" s="435"/>
    </row>
    <row r="2" spans="2:24" s="400" customFormat="1" x14ac:dyDescent="0.35">
      <c r="C2" s="478" t="s">
        <v>1132</v>
      </c>
      <c r="D2" s="436"/>
      <c r="E2" s="435"/>
      <c r="F2" s="435"/>
      <c r="G2" s="435"/>
      <c r="H2" s="435"/>
      <c r="I2" s="435"/>
      <c r="J2" s="435"/>
      <c r="K2" s="435"/>
      <c r="L2" s="435"/>
      <c r="M2" s="435"/>
      <c r="N2" s="435"/>
      <c r="O2" s="435"/>
      <c r="P2" s="435"/>
      <c r="Q2" s="435"/>
      <c r="R2" s="435"/>
      <c r="S2" s="435"/>
      <c r="T2" s="435"/>
      <c r="U2" s="435"/>
      <c r="V2" s="435"/>
      <c r="W2" s="435"/>
      <c r="X2" s="435"/>
    </row>
    <row r="3" spans="2:24" s="400" customFormat="1" x14ac:dyDescent="0.35">
      <c r="C3" s="7" t="s">
        <v>93</v>
      </c>
      <c r="D3" s="436"/>
      <c r="E3" s="435"/>
      <c r="F3" s="435"/>
      <c r="G3" s="435"/>
      <c r="H3" s="435"/>
      <c r="I3" s="435"/>
      <c r="J3" s="435"/>
      <c r="K3" s="435"/>
      <c r="L3" s="435"/>
      <c r="M3" s="435"/>
      <c r="N3" s="435"/>
      <c r="O3" s="435"/>
      <c r="P3" s="435"/>
      <c r="Q3" s="435"/>
      <c r="R3" s="435"/>
      <c r="S3" s="435"/>
      <c r="T3" s="435"/>
      <c r="U3" s="435"/>
      <c r="V3" s="435"/>
      <c r="W3" s="435"/>
      <c r="X3" s="435"/>
    </row>
    <row r="4" spans="2:24" s="400" customFormat="1" x14ac:dyDescent="0.35">
      <c r="C4" s="401"/>
      <c r="D4" s="436"/>
      <c r="E4" s="435"/>
      <c r="F4" s="435"/>
      <c r="G4" s="435"/>
      <c r="H4" s="435"/>
      <c r="I4" s="435"/>
      <c r="J4" s="435"/>
      <c r="K4" s="435"/>
      <c r="L4" s="435"/>
      <c r="M4" s="435"/>
      <c r="N4" s="435"/>
      <c r="O4" s="435"/>
      <c r="P4" s="435"/>
      <c r="Q4" s="435"/>
      <c r="R4" s="435"/>
      <c r="S4" s="435"/>
      <c r="T4" s="435"/>
      <c r="U4" s="435"/>
      <c r="V4" s="435"/>
      <c r="W4" s="435"/>
      <c r="X4" s="435"/>
    </row>
    <row r="5" spans="2:24" s="400" customFormat="1" x14ac:dyDescent="0.35">
      <c r="D5" s="403" t="s">
        <v>0</v>
      </c>
      <c r="E5" s="403" t="s">
        <v>14</v>
      </c>
      <c r="F5" s="403" t="s">
        <v>15</v>
      </c>
      <c r="G5" s="403" t="s">
        <v>16</v>
      </c>
      <c r="H5" s="403" t="s">
        <v>17</v>
      </c>
      <c r="I5" s="403" t="s">
        <v>18</v>
      </c>
      <c r="J5" s="403" t="s">
        <v>19</v>
      </c>
      <c r="K5" s="403" t="s">
        <v>20</v>
      </c>
      <c r="L5" s="403" t="s">
        <v>51</v>
      </c>
      <c r="M5" s="403" t="s">
        <v>52</v>
      </c>
      <c r="N5" s="403" t="s">
        <v>53</v>
      </c>
      <c r="O5" s="403" t="s">
        <v>54</v>
      </c>
      <c r="P5" s="403" t="s">
        <v>94</v>
      </c>
      <c r="Q5" s="403" t="s">
        <v>95</v>
      </c>
      <c r="R5" s="403" t="s">
        <v>96</v>
      </c>
      <c r="S5" s="403" t="s">
        <v>115</v>
      </c>
    </row>
    <row r="6" spans="2:24" s="400" customFormat="1" ht="24" customHeight="1" x14ac:dyDescent="0.35">
      <c r="C6" s="406" t="s">
        <v>1131</v>
      </c>
      <c r="D6" s="1275" t="s">
        <v>1130</v>
      </c>
      <c r="E6" s="1276"/>
      <c r="F6" s="1276"/>
      <c r="G6" s="1276"/>
      <c r="H6" s="1276"/>
      <c r="I6" s="1276"/>
      <c r="J6" s="1276"/>
      <c r="K6" s="1276"/>
      <c r="L6" s="1276"/>
      <c r="M6" s="1276"/>
      <c r="N6" s="1276"/>
      <c r="O6" s="1276"/>
      <c r="P6" s="1276"/>
      <c r="Q6" s="1276"/>
      <c r="R6" s="1276"/>
      <c r="S6" s="1277"/>
      <c r="T6" s="527"/>
    </row>
    <row r="7" spans="2:24" s="400" customFormat="1" ht="24" customHeight="1" x14ac:dyDescent="0.35">
      <c r="C7" s="408"/>
      <c r="D7" s="515"/>
      <c r="E7" s="1272" t="s">
        <v>1129</v>
      </c>
      <c r="F7" s="1273"/>
      <c r="G7" s="1273"/>
      <c r="H7" s="1273"/>
      <c r="I7" s="1273"/>
      <c r="J7" s="1273"/>
      <c r="K7" s="1272" t="s">
        <v>1128</v>
      </c>
      <c r="L7" s="1273"/>
      <c r="M7" s="1273"/>
      <c r="N7" s="1273"/>
      <c r="O7" s="1273"/>
      <c r="P7" s="1273"/>
      <c r="Q7" s="1274"/>
      <c r="R7" s="1275" t="s">
        <v>1127</v>
      </c>
      <c r="S7" s="1277"/>
      <c r="T7" s="527"/>
    </row>
    <row r="8" spans="2:24" s="400" customFormat="1" ht="68.5" customHeight="1" x14ac:dyDescent="0.35">
      <c r="C8" s="516"/>
      <c r="D8" s="411"/>
      <c r="E8" s="517" t="s">
        <v>1126</v>
      </c>
      <c r="F8" s="517" t="s">
        <v>1125</v>
      </c>
      <c r="G8" s="517" t="s">
        <v>1124</v>
      </c>
      <c r="H8" s="517" t="s">
        <v>1123</v>
      </c>
      <c r="I8" s="517" t="s">
        <v>1122</v>
      </c>
      <c r="J8" s="517" t="s">
        <v>1121</v>
      </c>
      <c r="K8" s="411" t="s">
        <v>1120</v>
      </c>
      <c r="L8" s="411" t="s">
        <v>1119</v>
      </c>
      <c r="M8" s="411" t="s">
        <v>1118</v>
      </c>
      <c r="N8" s="411" t="s">
        <v>1117</v>
      </c>
      <c r="O8" s="411" t="s">
        <v>1116</v>
      </c>
      <c r="P8" s="411" t="s">
        <v>1115</v>
      </c>
      <c r="Q8" s="411" t="s">
        <v>1114</v>
      </c>
      <c r="R8" s="516"/>
      <c r="S8" s="518" t="s">
        <v>1113</v>
      </c>
      <c r="T8" s="527"/>
    </row>
    <row r="9" spans="2:24" s="400" customFormat="1" x14ac:dyDescent="0.35">
      <c r="B9" s="403">
        <v>1</v>
      </c>
      <c r="C9" s="519" t="s">
        <v>1112</v>
      </c>
      <c r="D9" s="525">
        <v>1781.5176047999998</v>
      </c>
      <c r="E9" s="521"/>
      <c r="F9" s="521"/>
      <c r="G9" s="521"/>
      <c r="H9" s="521"/>
      <c r="I9" s="521"/>
      <c r="J9" s="521"/>
      <c r="K9" s="520"/>
      <c r="L9" s="520"/>
      <c r="M9" s="520"/>
      <c r="N9" s="520"/>
      <c r="O9" s="520"/>
      <c r="P9" s="520"/>
      <c r="Q9" s="520"/>
      <c r="R9" s="525">
        <v>1781.5176047999998</v>
      </c>
      <c r="S9" s="520"/>
      <c r="T9" s="527"/>
    </row>
    <row r="10" spans="2:24" s="400" customFormat="1" x14ac:dyDescent="0.35">
      <c r="B10" s="403">
        <v>2</v>
      </c>
      <c r="C10" s="522" t="s">
        <v>1110</v>
      </c>
      <c r="D10" s="525">
        <v>785.55411129999993</v>
      </c>
      <c r="E10" s="521"/>
      <c r="F10" s="521"/>
      <c r="G10" s="521"/>
      <c r="H10" s="521"/>
      <c r="I10" s="521"/>
      <c r="J10" s="521"/>
      <c r="K10" s="520"/>
      <c r="L10" s="520"/>
      <c r="M10" s="520"/>
      <c r="N10" s="520"/>
      <c r="O10" s="520"/>
      <c r="P10" s="520"/>
      <c r="Q10" s="520"/>
      <c r="R10" s="525">
        <v>785.55411129999993</v>
      </c>
      <c r="S10" s="520"/>
      <c r="T10" s="527"/>
    </row>
    <row r="11" spans="2:24" s="400" customFormat="1" x14ac:dyDescent="0.35">
      <c r="B11" s="403">
        <v>3</v>
      </c>
      <c r="C11" s="522" t="s">
        <v>1109</v>
      </c>
      <c r="D11" s="525">
        <v>995.96349350000003</v>
      </c>
      <c r="E11" s="521"/>
      <c r="F11" s="521"/>
      <c r="G11" s="521"/>
      <c r="H11" s="521"/>
      <c r="I11" s="521"/>
      <c r="J11" s="521"/>
      <c r="K11" s="520"/>
      <c r="L11" s="520"/>
      <c r="M11" s="520"/>
      <c r="N11" s="520"/>
      <c r="O11" s="520"/>
      <c r="P11" s="520"/>
      <c r="Q11" s="520"/>
      <c r="R11" s="525">
        <v>995.96349350000003</v>
      </c>
      <c r="S11" s="520"/>
      <c r="T11" s="527"/>
    </row>
    <row r="12" spans="2:24" s="400" customFormat="1" x14ac:dyDescent="0.35">
      <c r="B12" s="403">
        <v>4</v>
      </c>
      <c r="C12" s="522" t="s">
        <v>1108</v>
      </c>
      <c r="D12" s="411"/>
      <c r="E12" s="517"/>
      <c r="F12" s="517"/>
      <c r="G12" s="517"/>
      <c r="H12" s="517"/>
      <c r="I12" s="517"/>
      <c r="J12" s="517"/>
      <c r="K12" s="411"/>
      <c r="L12" s="411"/>
      <c r="M12" s="411"/>
      <c r="N12" s="411"/>
      <c r="O12" s="411"/>
      <c r="P12" s="411"/>
      <c r="Q12" s="411"/>
      <c r="R12" s="411"/>
      <c r="S12" s="411"/>
      <c r="T12" s="527"/>
    </row>
    <row r="13" spans="2:24" s="400" customFormat="1" x14ac:dyDescent="0.35">
      <c r="B13" s="403">
        <v>5</v>
      </c>
      <c r="C13" s="523" t="s">
        <v>1107</v>
      </c>
      <c r="D13" s="411"/>
      <c r="E13" s="517"/>
      <c r="F13" s="517"/>
      <c r="G13" s="517"/>
      <c r="H13" s="517"/>
      <c r="I13" s="517"/>
      <c r="J13" s="517"/>
      <c r="K13" s="524"/>
      <c r="L13" s="524"/>
      <c r="M13" s="524"/>
      <c r="N13" s="524"/>
      <c r="O13" s="524"/>
      <c r="P13" s="524"/>
      <c r="Q13" s="524"/>
      <c r="R13" s="411"/>
      <c r="S13" s="411"/>
      <c r="T13" s="527"/>
    </row>
    <row r="14" spans="2:24" s="400" customFormat="1" x14ac:dyDescent="0.35">
      <c r="B14" s="403">
        <v>6</v>
      </c>
      <c r="C14" s="519" t="s">
        <v>1111</v>
      </c>
      <c r="D14" s="411"/>
      <c r="E14" s="517"/>
      <c r="F14" s="517"/>
      <c r="G14" s="517"/>
      <c r="H14" s="517"/>
      <c r="I14" s="517"/>
      <c r="J14" s="517"/>
      <c r="K14" s="411"/>
      <c r="L14" s="411"/>
      <c r="M14" s="411"/>
      <c r="N14" s="411"/>
      <c r="O14" s="411"/>
      <c r="P14" s="411"/>
      <c r="Q14" s="411"/>
      <c r="R14" s="411"/>
      <c r="S14" s="411"/>
    </row>
    <row r="15" spans="2:24" x14ac:dyDescent="0.35">
      <c r="B15" s="403">
        <v>7</v>
      </c>
      <c r="C15" s="522" t="s">
        <v>1110</v>
      </c>
      <c r="D15" s="411"/>
      <c r="E15" s="517"/>
      <c r="F15" s="517"/>
      <c r="G15" s="517"/>
      <c r="H15" s="517"/>
      <c r="I15" s="517"/>
      <c r="J15" s="517"/>
      <c r="K15" s="411"/>
      <c r="L15" s="411"/>
      <c r="M15" s="411"/>
      <c r="N15" s="411"/>
      <c r="O15" s="411"/>
      <c r="P15" s="411"/>
      <c r="Q15" s="411"/>
      <c r="R15" s="411"/>
      <c r="S15" s="411"/>
    </row>
    <row r="16" spans="2:24" x14ac:dyDescent="0.35">
      <c r="B16" s="403">
        <v>8</v>
      </c>
      <c r="C16" s="522" t="s">
        <v>1109</v>
      </c>
      <c r="D16" s="411"/>
      <c r="E16" s="517"/>
      <c r="F16" s="517"/>
      <c r="G16" s="517"/>
      <c r="H16" s="517"/>
      <c r="I16" s="517"/>
      <c r="J16" s="517"/>
      <c r="K16" s="411"/>
      <c r="L16" s="411"/>
      <c r="M16" s="411"/>
      <c r="N16" s="411"/>
      <c r="O16" s="411"/>
      <c r="P16" s="411"/>
      <c r="Q16" s="411"/>
      <c r="R16" s="411"/>
      <c r="S16" s="411"/>
    </row>
    <row r="17" spans="2:20" s="400" customFormat="1" x14ac:dyDescent="0.35">
      <c r="B17" s="403">
        <v>9</v>
      </c>
      <c r="C17" s="522" t="s">
        <v>1108</v>
      </c>
      <c r="D17" s="411"/>
      <c r="E17" s="517"/>
      <c r="F17" s="517"/>
      <c r="G17" s="517"/>
      <c r="H17" s="517"/>
      <c r="I17" s="517"/>
      <c r="J17" s="517"/>
      <c r="K17" s="411"/>
      <c r="L17" s="411"/>
      <c r="M17" s="411"/>
      <c r="N17" s="411"/>
      <c r="O17" s="411"/>
      <c r="P17" s="411"/>
      <c r="Q17" s="411"/>
      <c r="R17" s="411"/>
      <c r="S17" s="411"/>
      <c r="T17" s="527"/>
    </row>
    <row r="18" spans="2:20" s="400" customFormat="1" x14ac:dyDescent="0.35">
      <c r="B18" s="403">
        <v>10</v>
      </c>
      <c r="C18" s="523" t="s">
        <v>1107</v>
      </c>
      <c r="D18" s="411"/>
      <c r="E18" s="517"/>
      <c r="F18" s="517"/>
      <c r="G18" s="517"/>
      <c r="H18" s="517"/>
      <c r="I18" s="517"/>
      <c r="J18" s="517"/>
      <c r="K18" s="524"/>
      <c r="L18" s="524"/>
      <c r="M18" s="524"/>
      <c r="N18" s="524"/>
      <c r="O18" s="524"/>
      <c r="P18" s="524"/>
      <c r="Q18" s="524"/>
      <c r="R18" s="411"/>
      <c r="S18" s="411"/>
      <c r="T18" s="527"/>
    </row>
  </sheetData>
  <mergeCells count="4">
    <mergeCell ref="E7:J7"/>
    <mergeCell ref="K7:Q7"/>
    <mergeCell ref="D6:S6"/>
    <mergeCell ref="R7:S7"/>
  </mergeCells>
  <pageMargins left="0.7" right="0.7" top="0.75" bottom="0.75" header="0.3" footer="0.3"/>
  <pageSetup orientation="portrait" r:id="rId1"/>
  <headerFooter>
    <oddHeader>&amp;L&amp;"Calibri"&amp;12&amp;K000000EBA Regular Use&amp;1#</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5CE8A-4B0D-49D2-A8AE-E5F2075B9427}">
  <dimension ref="B1:I112"/>
  <sheetViews>
    <sheetView zoomScaleNormal="100" workbookViewId="0"/>
  </sheetViews>
  <sheetFormatPr defaultColWidth="22.453125" defaultRowHeight="15.5" x14ac:dyDescent="0.35"/>
  <cols>
    <col min="1" max="1" width="8.6328125" style="374" customWidth="1"/>
    <col min="2" max="2" width="3.453125" style="374" bestFit="1" customWidth="1"/>
    <col min="3" max="3" width="30.81640625" style="374" customWidth="1"/>
    <col min="4" max="4" width="24.453125" style="374" bestFit="1" customWidth="1"/>
    <col min="5" max="5" width="29.453125" style="374" customWidth="1"/>
    <col min="6" max="6" width="26.453125" style="374" customWidth="1"/>
    <col min="7" max="7" width="22.453125" style="374"/>
    <col min="8" max="8" width="32.453125" style="374" customWidth="1"/>
    <col min="9" max="10" width="26.453125" style="374" customWidth="1"/>
    <col min="11" max="16384" width="22.453125" style="374"/>
  </cols>
  <sheetData>
    <row r="1" spans="2:9" ht="22" customHeight="1" x14ac:dyDescent="0.35"/>
    <row r="2" spans="2:9" x14ac:dyDescent="0.35">
      <c r="C2" s="973" t="s">
        <v>1172</v>
      </c>
      <c r="D2" s="973"/>
    </row>
    <row r="3" spans="2:9" x14ac:dyDescent="0.35">
      <c r="C3" s="528"/>
      <c r="D3" s="528"/>
    </row>
    <row r="4" spans="2:9" x14ac:dyDescent="0.35">
      <c r="C4" s="529" t="s">
        <v>0</v>
      </c>
      <c r="D4" s="529" t="s">
        <v>14</v>
      </c>
      <c r="E4" s="529" t="s">
        <v>15</v>
      </c>
      <c r="F4" s="529" t="s">
        <v>16</v>
      </c>
      <c r="G4" s="529" t="s">
        <v>17</v>
      </c>
      <c r="H4" s="529" t="s">
        <v>18</v>
      </c>
      <c r="I4" s="529" t="s">
        <v>19</v>
      </c>
    </row>
    <row r="5" spans="2:9" ht="31" x14ac:dyDescent="0.35">
      <c r="C5" s="530" t="s">
        <v>1171</v>
      </c>
      <c r="D5" s="530" t="s">
        <v>1170</v>
      </c>
      <c r="E5" s="530" t="s">
        <v>1169</v>
      </c>
      <c r="F5" s="530" t="s">
        <v>1168</v>
      </c>
      <c r="G5" s="530" t="s">
        <v>1167</v>
      </c>
      <c r="H5" s="530" t="s">
        <v>1166</v>
      </c>
      <c r="I5" s="530" t="s">
        <v>1165</v>
      </c>
    </row>
    <row r="6" spans="2:9" x14ac:dyDescent="0.35">
      <c r="B6" s="531">
        <v>1</v>
      </c>
      <c r="C6" s="532" t="s">
        <v>1147</v>
      </c>
      <c r="D6" s="1281" t="s">
        <v>1164</v>
      </c>
      <c r="E6" s="533"/>
      <c r="F6" s="533"/>
      <c r="G6" s="534"/>
      <c r="H6" s="534"/>
      <c r="I6" s="534"/>
    </row>
    <row r="7" spans="2:9" x14ac:dyDescent="0.35">
      <c r="B7" s="531">
        <v>2</v>
      </c>
      <c r="C7" s="532" t="s">
        <v>1141</v>
      </c>
      <c r="D7" s="1282"/>
      <c r="E7" s="533"/>
      <c r="F7" s="533"/>
      <c r="G7" s="534"/>
      <c r="H7" s="534"/>
      <c r="I7" s="534"/>
    </row>
    <row r="8" spans="2:9" x14ac:dyDescent="0.35">
      <c r="B8" s="531">
        <v>3</v>
      </c>
      <c r="C8" s="532" t="s">
        <v>1163</v>
      </c>
      <c r="D8" s="1282"/>
      <c r="E8" s="533"/>
      <c r="F8" s="533"/>
      <c r="G8" s="533"/>
      <c r="H8" s="534"/>
      <c r="I8" s="534"/>
    </row>
    <row r="9" spans="2:9" x14ac:dyDescent="0.35">
      <c r="B9" s="531">
        <v>4</v>
      </c>
      <c r="C9" s="535" t="s">
        <v>1162</v>
      </c>
      <c r="D9" s="1282"/>
      <c r="E9" s="533"/>
      <c r="F9" s="533"/>
      <c r="G9" s="533"/>
      <c r="H9" s="534"/>
      <c r="I9" s="534"/>
    </row>
    <row r="10" spans="2:9" s="373" customFormat="1" x14ac:dyDescent="0.35">
      <c r="B10" s="531">
        <v>5</v>
      </c>
      <c r="C10" s="536" t="s">
        <v>1150</v>
      </c>
      <c r="D10" s="1282"/>
      <c r="E10" s="537"/>
      <c r="F10" s="537"/>
      <c r="G10" s="537"/>
      <c r="H10" s="538"/>
      <c r="I10" s="538"/>
    </row>
    <row r="11" spans="2:9" ht="31" x14ac:dyDescent="0.35">
      <c r="B11" s="531">
        <v>6</v>
      </c>
      <c r="C11" s="535" t="s">
        <v>1138</v>
      </c>
      <c r="D11" s="1282"/>
      <c r="E11" s="535"/>
      <c r="F11" s="535"/>
      <c r="G11" s="535"/>
      <c r="H11" s="534"/>
      <c r="I11" s="534"/>
    </row>
    <row r="12" spans="2:9" ht="31" x14ac:dyDescent="0.35">
      <c r="B12" s="531">
        <v>7</v>
      </c>
      <c r="C12" s="535" t="s">
        <v>1144</v>
      </c>
      <c r="D12" s="1282"/>
      <c r="E12" s="534"/>
      <c r="F12" s="534"/>
      <c r="G12" s="534"/>
      <c r="H12" s="534"/>
      <c r="I12" s="534"/>
    </row>
    <row r="13" spans="2:9" x14ac:dyDescent="0.35">
      <c r="B13" s="531">
        <v>8</v>
      </c>
      <c r="C13" s="535" t="s">
        <v>1161</v>
      </c>
      <c r="D13" s="1282"/>
      <c r="E13" s="534"/>
      <c r="F13" s="534"/>
      <c r="G13" s="534"/>
      <c r="H13" s="534"/>
      <c r="I13" s="534"/>
    </row>
    <row r="14" spans="2:9" ht="45" customHeight="1" x14ac:dyDescent="0.35">
      <c r="B14" s="539">
        <v>9</v>
      </c>
      <c r="C14" s="535" t="s">
        <v>1160</v>
      </c>
      <c r="D14" s="1283"/>
      <c r="E14" s="534"/>
      <c r="F14" s="534"/>
      <c r="G14" s="534"/>
      <c r="H14" s="534"/>
      <c r="I14" s="534"/>
    </row>
    <row r="15" spans="2:9" x14ac:dyDescent="0.35">
      <c r="C15" s="374" t="s">
        <v>1159</v>
      </c>
    </row>
    <row r="17" spans="2:8" x14ac:dyDescent="0.35">
      <c r="C17" s="374" t="s">
        <v>1158</v>
      </c>
    </row>
    <row r="18" spans="2:8" ht="62.25" customHeight="1" x14ac:dyDescent="0.35">
      <c r="C18" s="541" t="s">
        <v>1157</v>
      </c>
      <c r="D18" s="1284" t="s">
        <v>1156</v>
      </c>
      <c r="E18" s="1285"/>
      <c r="F18" s="1278" t="s">
        <v>1155</v>
      </c>
      <c r="G18" s="377"/>
      <c r="H18" s="377"/>
    </row>
    <row r="19" spans="2:8" x14ac:dyDescent="0.35">
      <c r="C19" s="541" t="s">
        <v>1154</v>
      </c>
      <c r="D19" s="542" t="s">
        <v>1153</v>
      </c>
      <c r="E19" s="542" t="s">
        <v>1152</v>
      </c>
      <c r="F19" s="1279"/>
      <c r="G19" s="543"/>
      <c r="H19" s="543"/>
    </row>
    <row r="20" spans="2:8" x14ac:dyDescent="0.35">
      <c r="B20" s="544"/>
      <c r="C20" s="541" t="s">
        <v>1150</v>
      </c>
      <c r="D20" s="541" t="s">
        <v>1149</v>
      </c>
      <c r="E20" s="541">
        <v>301</v>
      </c>
      <c r="F20" s="1278" t="s">
        <v>1151</v>
      </c>
      <c r="G20" s="544"/>
      <c r="H20" s="544"/>
    </row>
    <row r="21" spans="2:8" x14ac:dyDescent="0.35">
      <c r="B21" s="544"/>
      <c r="C21" s="541" t="s">
        <v>1150</v>
      </c>
      <c r="D21" s="541" t="s">
        <v>1149</v>
      </c>
      <c r="E21" s="541">
        <v>3011</v>
      </c>
      <c r="F21" s="1279"/>
      <c r="G21" s="544"/>
      <c r="H21" s="544"/>
    </row>
    <row r="22" spans="2:8" x14ac:dyDescent="0.35">
      <c r="B22" s="544"/>
      <c r="C22" s="541" t="s">
        <v>1150</v>
      </c>
      <c r="D22" s="541" t="s">
        <v>1149</v>
      </c>
      <c r="E22" s="541">
        <v>3012</v>
      </c>
      <c r="F22" s="1279"/>
      <c r="G22" s="544"/>
      <c r="H22" s="544"/>
    </row>
    <row r="23" spans="2:8" x14ac:dyDescent="0.35">
      <c r="B23" s="544"/>
      <c r="C23" s="541" t="s">
        <v>1150</v>
      </c>
      <c r="D23" s="541" t="s">
        <v>1149</v>
      </c>
      <c r="E23" s="541">
        <v>3315</v>
      </c>
      <c r="F23" s="1279"/>
      <c r="G23" s="544"/>
      <c r="H23" s="544"/>
    </row>
    <row r="24" spans="2:8" x14ac:dyDescent="0.35">
      <c r="B24" s="544"/>
      <c r="C24" s="541" t="s">
        <v>1150</v>
      </c>
      <c r="D24" s="541" t="s">
        <v>1149</v>
      </c>
      <c r="E24" s="541">
        <v>50</v>
      </c>
      <c r="F24" s="1279"/>
      <c r="G24" s="544"/>
      <c r="H24" s="544"/>
    </row>
    <row r="25" spans="2:8" x14ac:dyDescent="0.35">
      <c r="B25" s="544"/>
      <c r="C25" s="541" t="s">
        <v>1150</v>
      </c>
      <c r="D25" s="541" t="s">
        <v>1149</v>
      </c>
      <c r="E25" s="541">
        <v>501</v>
      </c>
      <c r="F25" s="1279"/>
      <c r="G25" s="544"/>
      <c r="H25" s="544"/>
    </row>
    <row r="26" spans="2:8" x14ac:dyDescent="0.35">
      <c r="B26" s="544"/>
      <c r="C26" s="541" t="s">
        <v>1150</v>
      </c>
      <c r="D26" s="541" t="s">
        <v>1149</v>
      </c>
      <c r="E26" s="541">
        <v>5010</v>
      </c>
      <c r="F26" s="1279"/>
      <c r="G26" s="544"/>
      <c r="H26" s="544"/>
    </row>
    <row r="27" spans="2:8" x14ac:dyDescent="0.35">
      <c r="B27" s="544"/>
      <c r="C27" s="541" t="s">
        <v>1150</v>
      </c>
      <c r="D27" s="541" t="s">
        <v>1149</v>
      </c>
      <c r="E27" s="541">
        <v>502</v>
      </c>
      <c r="F27" s="1279"/>
      <c r="G27" s="544"/>
      <c r="H27" s="544"/>
    </row>
    <row r="28" spans="2:8" x14ac:dyDescent="0.35">
      <c r="B28" s="544"/>
      <c r="C28" s="541" t="s">
        <v>1150</v>
      </c>
      <c r="D28" s="541" t="s">
        <v>1149</v>
      </c>
      <c r="E28" s="541">
        <v>5020</v>
      </c>
      <c r="F28" s="1279"/>
      <c r="G28" s="544"/>
      <c r="H28" s="544"/>
    </row>
    <row r="29" spans="2:8" x14ac:dyDescent="0.35">
      <c r="B29" s="544"/>
      <c r="C29" s="541" t="s">
        <v>1150</v>
      </c>
      <c r="D29" s="541" t="s">
        <v>1149</v>
      </c>
      <c r="E29" s="541">
        <v>5222</v>
      </c>
      <c r="F29" s="1279"/>
      <c r="G29" s="544"/>
      <c r="H29" s="544"/>
    </row>
    <row r="30" spans="2:8" x14ac:dyDescent="0.35">
      <c r="B30" s="544"/>
      <c r="C30" s="541" t="s">
        <v>1150</v>
      </c>
      <c r="D30" s="541" t="s">
        <v>1149</v>
      </c>
      <c r="E30" s="541">
        <v>5224</v>
      </c>
      <c r="F30" s="1279"/>
      <c r="G30" s="544"/>
      <c r="H30" s="544"/>
    </row>
    <row r="31" spans="2:8" x14ac:dyDescent="0.35">
      <c r="B31" s="544"/>
      <c r="C31" s="541" t="s">
        <v>1150</v>
      </c>
      <c r="D31" s="541" t="s">
        <v>1149</v>
      </c>
      <c r="E31" s="541">
        <v>5229</v>
      </c>
      <c r="F31" s="545"/>
      <c r="G31" s="544"/>
      <c r="H31" s="544"/>
    </row>
    <row r="32" spans="2:8" x14ac:dyDescent="0.35">
      <c r="B32" s="544"/>
      <c r="C32" s="541" t="s">
        <v>1147</v>
      </c>
      <c r="D32" s="541" t="s">
        <v>1146</v>
      </c>
      <c r="E32" s="541">
        <v>27</v>
      </c>
      <c r="F32" s="1278" t="s">
        <v>1148</v>
      </c>
      <c r="G32" s="544"/>
    </row>
    <row r="33" spans="2:7" x14ac:dyDescent="0.35">
      <c r="B33" s="544"/>
      <c r="C33" s="541" t="s">
        <v>1147</v>
      </c>
      <c r="D33" s="541" t="s">
        <v>1146</v>
      </c>
      <c r="E33" s="541">
        <v>2712</v>
      </c>
      <c r="F33" s="1279"/>
      <c r="G33" s="544"/>
    </row>
    <row r="34" spans="2:7" x14ac:dyDescent="0.35">
      <c r="B34" s="544"/>
      <c r="C34" s="541" t="s">
        <v>1147</v>
      </c>
      <c r="D34" s="541" t="s">
        <v>1146</v>
      </c>
      <c r="E34" s="541">
        <v>3314</v>
      </c>
      <c r="F34" s="1279"/>
      <c r="G34" s="544"/>
    </row>
    <row r="35" spans="2:7" x14ac:dyDescent="0.35">
      <c r="B35" s="544"/>
      <c r="C35" s="541" t="s">
        <v>1147</v>
      </c>
      <c r="D35" s="541" t="s">
        <v>1146</v>
      </c>
      <c r="E35" s="541">
        <v>35</v>
      </c>
      <c r="F35" s="1279"/>
      <c r="G35" s="544"/>
    </row>
    <row r="36" spans="2:7" x14ac:dyDescent="0.35">
      <c r="B36" s="544"/>
      <c r="C36" s="541" t="s">
        <v>1147</v>
      </c>
      <c r="D36" s="541" t="s">
        <v>1146</v>
      </c>
      <c r="E36" s="541">
        <v>351</v>
      </c>
      <c r="F36" s="1279"/>
      <c r="G36" s="544"/>
    </row>
    <row r="37" spans="2:7" x14ac:dyDescent="0.35">
      <c r="B37" s="544"/>
      <c r="C37" s="541" t="s">
        <v>1147</v>
      </c>
      <c r="D37" s="541" t="s">
        <v>1146</v>
      </c>
      <c r="E37" s="541">
        <v>3511</v>
      </c>
      <c r="F37" s="1279"/>
      <c r="G37" s="544"/>
    </row>
    <row r="38" spans="2:7" x14ac:dyDescent="0.35">
      <c r="B38" s="544"/>
      <c r="C38" s="541" t="s">
        <v>1147</v>
      </c>
      <c r="D38" s="541" t="s">
        <v>1146</v>
      </c>
      <c r="E38" s="541">
        <v>3512</v>
      </c>
      <c r="F38" s="1279"/>
      <c r="G38" s="544"/>
    </row>
    <row r="39" spans="2:7" x14ac:dyDescent="0.35">
      <c r="B39" s="544"/>
      <c r="C39" s="541" t="s">
        <v>1147</v>
      </c>
      <c r="D39" s="541" t="s">
        <v>1146</v>
      </c>
      <c r="E39" s="541">
        <v>3513</v>
      </c>
      <c r="F39" s="1279"/>
    </row>
    <row r="40" spans="2:7" x14ac:dyDescent="0.35">
      <c r="B40" s="544"/>
      <c r="C40" s="541" t="s">
        <v>1147</v>
      </c>
      <c r="D40" s="541" t="s">
        <v>1146</v>
      </c>
      <c r="E40" s="541">
        <v>3514</v>
      </c>
      <c r="F40" s="1279"/>
    </row>
    <row r="41" spans="2:7" x14ac:dyDescent="0.35">
      <c r="B41" s="544"/>
      <c r="C41" s="541" t="s">
        <v>1147</v>
      </c>
      <c r="D41" s="541" t="s">
        <v>1146</v>
      </c>
      <c r="E41" s="541">
        <v>4321</v>
      </c>
      <c r="F41" s="1280"/>
    </row>
    <row r="42" spans="2:7" x14ac:dyDescent="0.35">
      <c r="B42" s="544"/>
      <c r="C42" s="541" t="s">
        <v>1141</v>
      </c>
      <c r="D42" s="541" t="s">
        <v>1145</v>
      </c>
      <c r="E42" s="541">
        <v>91</v>
      </c>
      <c r="F42" s="1278" t="s">
        <v>1142</v>
      </c>
    </row>
    <row r="43" spans="2:7" x14ac:dyDescent="0.35">
      <c r="B43" s="544"/>
      <c r="C43" s="541" t="s">
        <v>1141</v>
      </c>
      <c r="D43" s="541" t="s">
        <v>1145</v>
      </c>
      <c r="E43" s="541">
        <v>910</v>
      </c>
      <c r="F43" s="1279"/>
    </row>
    <row r="44" spans="2:7" x14ac:dyDescent="0.35">
      <c r="B44" s="544"/>
      <c r="C44" s="541" t="s">
        <v>1141</v>
      </c>
      <c r="D44" s="541" t="s">
        <v>1145</v>
      </c>
      <c r="E44" s="541">
        <v>192</v>
      </c>
      <c r="F44" s="1279"/>
    </row>
    <row r="45" spans="2:7" x14ac:dyDescent="0.35">
      <c r="B45" s="544"/>
      <c r="C45" s="541" t="s">
        <v>1141</v>
      </c>
      <c r="D45" s="541" t="s">
        <v>1145</v>
      </c>
      <c r="E45" s="541">
        <v>1920</v>
      </c>
      <c r="F45" s="1279"/>
    </row>
    <row r="46" spans="2:7" x14ac:dyDescent="0.35">
      <c r="B46" s="544"/>
      <c r="C46" s="541" t="s">
        <v>1141</v>
      </c>
      <c r="D46" s="541" t="s">
        <v>1145</v>
      </c>
      <c r="E46" s="541">
        <v>2014</v>
      </c>
      <c r="F46" s="1279"/>
    </row>
    <row r="47" spans="2:7" x14ac:dyDescent="0.35">
      <c r="B47" s="544"/>
      <c r="C47" s="541" t="s">
        <v>1141</v>
      </c>
      <c r="D47" s="541" t="s">
        <v>1145</v>
      </c>
      <c r="E47" s="541">
        <v>352</v>
      </c>
      <c r="F47" s="1279"/>
    </row>
    <row r="48" spans="2:7" x14ac:dyDescent="0.35">
      <c r="B48" s="544"/>
      <c r="C48" s="541" t="s">
        <v>1141</v>
      </c>
      <c r="D48" s="541" t="s">
        <v>1145</v>
      </c>
      <c r="E48" s="541">
        <v>3521</v>
      </c>
      <c r="F48" s="1279"/>
    </row>
    <row r="49" spans="2:6" x14ac:dyDescent="0.35">
      <c r="B49" s="544"/>
      <c r="C49" s="541" t="s">
        <v>1141</v>
      </c>
      <c r="D49" s="541" t="s">
        <v>1145</v>
      </c>
      <c r="E49" s="541">
        <v>3522</v>
      </c>
      <c r="F49" s="1279"/>
    </row>
    <row r="50" spans="2:6" x14ac:dyDescent="0.35">
      <c r="B50" s="544"/>
      <c r="C50" s="541" t="s">
        <v>1141</v>
      </c>
      <c r="D50" s="541" t="s">
        <v>1145</v>
      </c>
      <c r="E50" s="541">
        <v>3523</v>
      </c>
      <c r="F50" s="1279"/>
    </row>
    <row r="51" spans="2:6" x14ac:dyDescent="0.35">
      <c r="B51" s="544"/>
      <c r="C51" s="541" t="s">
        <v>1141</v>
      </c>
      <c r="D51" s="541" t="s">
        <v>1145</v>
      </c>
      <c r="E51" s="541">
        <v>4612</v>
      </c>
      <c r="F51" s="1279"/>
    </row>
    <row r="52" spans="2:6" x14ac:dyDescent="0.35">
      <c r="B52" s="544"/>
      <c r="C52" s="541" t="s">
        <v>1141</v>
      </c>
      <c r="D52" s="541" t="s">
        <v>1145</v>
      </c>
      <c r="E52" s="541">
        <v>4671</v>
      </c>
      <c r="F52" s="1279"/>
    </row>
    <row r="53" spans="2:6" x14ac:dyDescent="0.35">
      <c r="B53" s="544"/>
      <c r="C53" s="541" t="s">
        <v>1141</v>
      </c>
      <c r="D53" s="541" t="s">
        <v>1145</v>
      </c>
      <c r="E53" s="541">
        <v>6</v>
      </c>
      <c r="F53" s="1279"/>
    </row>
    <row r="54" spans="2:6" x14ac:dyDescent="0.35">
      <c r="B54" s="544"/>
      <c r="C54" s="541" t="s">
        <v>1141</v>
      </c>
      <c r="D54" s="541" t="s">
        <v>1145</v>
      </c>
      <c r="E54" s="541">
        <v>61</v>
      </c>
      <c r="F54" s="1279"/>
    </row>
    <row r="55" spans="2:6" x14ac:dyDescent="0.35">
      <c r="B55" s="544"/>
      <c r="C55" s="541" t="s">
        <v>1141</v>
      </c>
      <c r="D55" s="541" t="s">
        <v>1145</v>
      </c>
      <c r="E55" s="541">
        <v>610</v>
      </c>
      <c r="F55" s="1279"/>
    </row>
    <row r="56" spans="2:6" x14ac:dyDescent="0.35">
      <c r="B56" s="544"/>
      <c r="C56" s="541" t="s">
        <v>1141</v>
      </c>
      <c r="D56" s="541" t="s">
        <v>1145</v>
      </c>
      <c r="E56" s="541">
        <v>62</v>
      </c>
      <c r="F56" s="1279"/>
    </row>
    <row r="57" spans="2:6" x14ac:dyDescent="0.35">
      <c r="B57" s="544"/>
      <c r="C57" s="541" t="s">
        <v>1141</v>
      </c>
      <c r="D57" s="541" t="s">
        <v>1145</v>
      </c>
      <c r="E57" s="541">
        <v>620</v>
      </c>
      <c r="F57" s="1279"/>
    </row>
    <row r="58" spans="2:6" x14ac:dyDescent="0.35">
      <c r="B58" s="544"/>
      <c r="C58" s="541" t="s">
        <v>1144</v>
      </c>
      <c r="D58" s="541" t="s">
        <v>1143</v>
      </c>
      <c r="E58" s="541">
        <v>24</v>
      </c>
      <c r="F58" s="1278" t="s">
        <v>1139</v>
      </c>
    </row>
    <row r="59" spans="2:6" x14ac:dyDescent="0.35">
      <c r="B59" s="544"/>
      <c r="C59" s="541" t="s">
        <v>1144</v>
      </c>
      <c r="D59" s="541" t="s">
        <v>1143</v>
      </c>
      <c r="E59" s="541">
        <v>241</v>
      </c>
      <c r="F59" s="1279"/>
    </row>
    <row r="60" spans="2:6" x14ac:dyDescent="0.35">
      <c r="B60" s="544"/>
      <c r="C60" s="541" t="s">
        <v>1144</v>
      </c>
      <c r="D60" s="541" t="s">
        <v>1143</v>
      </c>
      <c r="E60" s="541">
        <v>2410</v>
      </c>
      <c r="F60" s="1279"/>
    </row>
    <row r="61" spans="2:6" x14ac:dyDescent="0.35">
      <c r="B61" s="544"/>
      <c r="C61" s="541" t="s">
        <v>1144</v>
      </c>
      <c r="D61" s="541" t="s">
        <v>1143</v>
      </c>
      <c r="E61" s="541">
        <v>242</v>
      </c>
      <c r="F61" s="1279"/>
    </row>
    <row r="62" spans="2:6" x14ac:dyDescent="0.35">
      <c r="B62" s="544"/>
      <c r="C62" s="541" t="s">
        <v>1144</v>
      </c>
      <c r="D62" s="541" t="s">
        <v>1143</v>
      </c>
      <c r="E62" s="541">
        <v>2420</v>
      </c>
      <c r="F62" s="1279"/>
    </row>
    <row r="63" spans="2:6" x14ac:dyDescent="0.35">
      <c r="B63" s="544"/>
      <c r="C63" s="541" t="s">
        <v>1144</v>
      </c>
      <c r="D63" s="541" t="s">
        <v>1143</v>
      </c>
      <c r="E63" s="541">
        <v>2434</v>
      </c>
      <c r="F63" s="1279"/>
    </row>
    <row r="64" spans="2:6" x14ac:dyDescent="0.35">
      <c r="B64" s="544"/>
      <c r="C64" s="541" t="s">
        <v>1144</v>
      </c>
      <c r="D64" s="541" t="s">
        <v>1143</v>
      </c>
      <c r="E64" s="541">
        <v>244</v>
      </c>
      <c r="F64" s="1279"/>
    </row>
    <row r="65" spans="2:6" x14ac:dyDescent="0.35">
      <c r="B65" s="544"/>
      <c r="C65" s="541" t="s">
        <v>1144</v>
      </c>
      <c r="D65" s="541" t="s">
        <v>1143</v>
      </c>
      <c r="E65" s="541">
        <v>2442</v>
      </c>
      <c r="F65" s="1279"/>
    </row>
    <row r="66" spans="2:6" x14ac:dyDescent="0.35">
      <c r="B66" s="544"/>
      <c r="C66" s="541" t="s">
        <v>1144</v>
      </c>
      <c r="D66" s="541" t="s">
        <v>1143</v>
      </c>
      <c r="E66" s="541">
        <v>2444</v>
      </c>
      <c r="F66" s="1279"/>
    </row>
    <row r="67" spans="2:6" x14ac:dyDescent="0.35">
      <c r="B67" s="544"/>
      <c r="C67" s="541" t="s">
        <v>1144</v>
      </c>
      <c r="D67" s="541" t="s">
        <v>1143</v>
      </c>
      <c r="E67" s="541">
        <v>2445</v>
      </c>
      <c r="F67" s="1279"/>
    </row>
    <row r="68" spans="2:6" x14ac:dyDescent="0.35">
      <c r="B68" s="544"/>
      <c r="C68" s="541" t="s">
        <v>1144</v>
      </c>
      <c r="D68" s="541" t="s">
        <v>1143</v>
      </c>
      <c r="E68" s="541">
        <v>245</v>
      </c>
      <c r="F68" s="1279"/>
    </row>
    <row r="69" spans="2:6" x14ac:dyDescent="0.35">
      <c r="B69" s="544"/>
      <c r="C69" s="541" t="s">
        <v>1144</v>
      </c>
      <c r="D69" s="541" t="s">
        <v>1143</v>
      </c>
      <c r="E69" s="541">
        <v>2451</v>
      </c>
      <c r="F69" s="1279"/>
    </row>
    <row r="70" spans="2:6" x14ac:dyDescent="0.35">
      <c r="B70" s="544"/>
      <c r="C70" s="541" t="s">
        <v>1144</v>
      </c>
      <c r="D70" s="541" t="s">
        <v>1143</v>
      </c>
      <c r="E70" s="541">
        <v>2452</v>
      </c>
      <c r="F70" s="1279"/>
    </row>
    <row r="71" spans="2:6" x14ac:dyDescent="0.35">
      <c r="B71" s="544"/>
      <c r="C71" s="541" t="s">
        <v>1144</v>
      </c>
      <c r="D71" s="541" t="s">
        <v>1143</v>
      </c>
      <c r="E71" s="541">
        <v>25</v>
      </c>
      <c r="F71" s="1279"/>
    </row>
    <row r="72" spans="2:6" x14ac:dyDescent="0.35">
      <c r="B72" s="544"/>
      <c r="C72" s="541" t="s">
        <v>1144</v>
      </c>
      <c r="D72" s="541" t="s">
        <v>1143</v>
      </c>
      <c r="E72" s="541">
        <v>251</v>
      </c>
      <c r="F72" s="1279"/>
    </row>
    <row r="73" spans="2:6" x14ac:dyDescent="0.35">
      <c r="B73" s="544"/>
      <c r="C73" s="541" t="s">
        <v>1144</v>
      </c>
      <c r="D73" s="541" t="s">
        <v>1143</v>
      </c>
      <c r="E73" s="541">
        <v>2511</v>
      </c>
      <c r="F73" s="1279"/>
    </row>
    <row r="74" spans="2:6" x14ac:dyDescent="0.35">
      <c r="B74" s="544"/>
      <c r="C74" s="541" t="s">
        <v>1144</v>
      </c>
      <c r="D74" s="541" t="s">
        <v>1143</v>
      </c>
      <c r="E74" s="541">
        <v>4672</v>
      </c>
      <c r="F74" s="1279"/>
    </row>
    <row r="75" spans="2:6" x14ac:dyDescent="0.35">
      <c r="B75" s="544"/>
      <c r="C75" s="541" t="s">
        <v>1144</v>
      </c>
      <c r="D75" s="541" t="s">
        <v>1140</v>
      </c>
      <c r="E75" s="541">
        <v>5</v>
      </c>
      <c r="F75" s="1279"/>
    </row>
    <row r="76" spans="2:6" x14ac:dyDescent="0.35">
      <c r="B76" s="544"/>
      <c r="C76" s="541" t="s">
        <v>1144</v>
      </c>
      <c r="D76" s="541" t="s">
        <v>1140</v>
      </c>
      <c r="E76" s="541">
        <v>51</v>
      </c>
      <c r="F76" s="1279"/>
    </row>
    <row r="77" spans="2:6" x14ac:dyDescent="0.35">
      <c r="B77" s="544"/>
      <c r="C77" s="541" t="s">
        <v>1144</v>
      </c>
      <c r="D77" s="541" t="s">
        <v>1140</v>
      </c>
      <c r="E77" s="541">
        <v>510</v>
      </c>
      <c r="F77" s="1279"/>
    </row>
    <row r="78" spans="2:6" x14ac:dyDescent="0.35">
      <c r="B78" s="544"/>
      <c r="C78" s="541" t="s">
        <v>1144</v>
      </c>
      <c r="D78" s="541" t="s">
        <v>1140</v>
      </c>
      <c r="E78" s="541">
        <v>52</v>
      </c>
      <c r="F78" s="1279"/>
    </row>
    <row r="79" spans="2:6" x14ac:dyDescent="0.35">
      <c r="B79" s="544"/>
      <c r="C79" s="541" t="s">
        <v>1144</v>
      </c>
      <c r="D79" s="541" t="s">
        <v>1140</v>
      </c>
      <c r="E79" s="541">
        <v>520</v>
      </c>
      <c r="F79" s="1279"/>
    </row>
    <row r="80" spans="2:6" x14ac:dyDescent="0.35">
      <c r="B80" s="544"/>
      <c r="C80" s="541" t="s">
        <v>1144</v>
      </c>
      <c r="D80" s="541" t="s">
        <v>1143</v>
      </c>
      <c r="E80" s="541">
        <v>7</v>
      </c>
      <c r="F80" s="1279"/>
    </row>
    <row r="81" spans="2:6" x14ac:dyDescent="0.35">
      <c r="B81" s="544"/>
      <c r="C81" s="541" t="s">
        <v>1144</v>
      </c>
      <c r="D81" s="541" t="s">
        <v>1143</v>
      </c>
      <c r="E81" s="541">
        <v>72</v>
      </c>
      <c r="F81" s="1279"/>
    </row>
    <row r="82" spans="2:6" x14ac:dyDescent="0.35">
      <c r="B82" s="544"/>
      <c r="C82" s="541" t="s">
        <v>1144</v>
      </c>
      <c r="D82" s="541" t="s">
        <v>1143</v>
      </c>
      <c r="E82" s="541">
        <v>729</v>
      </c>
      <c r="F82" s="1280"/>
    </row>
    <row r="83" spans="2:6" x14ac:dyDescent="0.35">
      <c r="B83" s="544"/>
      <c r="C83" s="541" t="s">
        <v>1141</v>
      </c>
      <c r="D83" s="541" t="s">
        <v>1140</v>
      </c>
      <c r="E83" s="541">
        <v>8</v>
      </c>
      <c r="F83" s="1278" t="s">
        <v>1142</v>
      </c>
    </row>
    <row r="84" spans="2:6" x14ac:dyDescent="0.35">
      <c r="B84" s="544"/>
      <c r="C84" s="541" t="s">
        <v>1141</v>
      </c>
      <c r="D84" s="541" t="s">
        <v>1140</v>
      </c>
      <c r="E84" s="541">
        <v>9</v>
      </c>
      <c r="F84" s="1279"/>
    </row>
    <row r="85" spans="2:6" x14ac:dyDescent="0.35">
      <c r="B85" s="544"/>
      <c r="C85" s="541" t="s">
        <v>1138</v>
      </c>
      <c r="D85" s="541" t="s">
        <v>1137</v>
      </c>
      <c r="E85" s="541">
        <v>235</v>
      </c>
      <c r="F85" s="1278" t="s">
        <v>1139</v>
      </c>
    </row>
    <row r="86" spans="2:6" x14ac:dyDescent="0.35">
      <c r="B86" s="544"/>
      <c r="C86" s="541" t="s">
        <v>1138</v>
      </c>
      <c r="D86" s="541" t="s">
        <v>1137</v>
      </c>
      <c r="E86" s="541">
        <v>2351</v>
      </c>
      <c r="F86" s="1279"/>
    </row>
    <row r="87" spans="2:6" x14ac:dyDescent="0.35">
      <c r="B87" s="544"/>
      <c r="C87" s="541" t="s">
        <v>1138</v>
      </c>
      <c r="D87" s="541" t="s">
        <v>1137</v>
      </c>
      <c r="E87" s="541">
        <v>2352</v>
      </c>
      <c r="F87" s="1279"/>
    </row>
    <row r="88" spans="2:6" x14ac:dyDescent="0.35">
      <c r="B88" s="544"/>
      <c r="C88" s="541" t="s">
        <v>1138</v>
      </c>
      <c r="D88" s="541" t="s">
        <v>1137</v>
      </c>
      <c r="E88" s="541">
        <v>236</v>
      </c>
      <c r="F88" s="1279"/>
    </row>
    <row r="89" spans="2:6" x14ac:dyDescent="0.35">
      <c r="B89" s="544"/>
      <c r="C89" s="541" t="s">
        <v>1138</v>
      </c>
      <c r="D89" s="541" t="s">
        <v>1137</v>
      </c>
      <c r="E89" s="541">
        <v>2361</v>
      </c>
      <c r="F89" s="1279"/>
    </row>
    <row r="90" spans="2:6" x14ac:dyDescent="0.35">
      <c r="B90" s="544"/>
      <c r="C90" s="541" t="s">
        <v>1138</v>
      </c>
      <c r="D90" s="541" t="s">
        <v>1137</v>
      </c>
      <c r="E90" s="541">
        <v>2363</v>
      </c>
      <c r="F90" s="1279"/>
    </row>
    <row r="91" spans="2:6" x14ac:dyDescent="0.35">
      <c r="B91" s="544"/>
      <c r="C91" s="541" t="s">
        <v>1138</v>
      </c>
      <c r="D91" s="541" t="s">
        <v>1137</v>
      </c>
      <c r="E91" s="541">
        <v>2364</v>
      </c>
      <c r="F91" s="1279"/>
    </row>
    <row r="92" spans="2:6" x14ac:dyDescent="0.35">
      <c r="B92" s="544"/>
      <c r="C92" s="541" t="s">
        <v>1138</v>
      </c>
      <c r="D92" s="541" t="s">
        <v>1137</v>
      </c>
      <c r="E92" s="541">
        <v>811</v>
      </c>
      <c r="F92" s="1279"/>
    </row>
    <row r="93" spans="2:6" x14ac:dyDescent="0.35">
      <c r="B93" s="544"/>
      <c r="C93" s="541" t="s">
        <v>1138</v>
      </c>
      <c r="D93" s="541" t="s">
        <v>1137</v>
      </c>
      <c r="E93" s="541">
        <v>89</v>
      </c>
      <c r="F93" s="1280"/>
    </row>
    <row r="94" spans="2:6" x14ac:dyDescent="0.35">
      <c r="B94" s="544"/>
      <c r="C94" s="541" t="s">
        <v>1135</v>
      </c>
      <c r="D94" s="541" t="s">
        <v>1135</v>
      </c>
      <c r="E94" s="541">
        <v>3030</v>
      </c>
      <c r="F94" s="1278" t="s">
        <v>1136</v>
      </c>
    </row>
    <row r="95" spans="2:6" x14ac:dyDescent="0.35">
      <c r="B95" s="544"/>
      <c r="C95" s="541" t="s">
        <v>1135</v>
      </c>
      <c r="D95" s="541" t="s">
        <v>1135</v>
      </c>
      <c r="E95" s="541">
        <v>3316</v>
      </c>
      <c r="F95" s="1279"/>
    </row>
    <row r="96" spans="2:6" x14ac:dyDescent="0.35">
      <c r="B96" s="544"/>
      <c r="C96" s="541" t="s">
        <v>1135</v>
      </c>
      <c r="D96" s="541" t="s">
        <v>1135</v>
      </c>
      <c r="E96" s="541">
        <v>511</v>
      </c>
      <c r="F96" s="1279"/>
    </row>
    <row r="97" spans="2:6" x14ac:dyDescent="0.35">
      <c r="B97" s="544"/>
      <c r="C97" s="541" t="s">
        <v>1135</v>
      </c>
      <c r="D97" s="541" t="s">
        <v>1135</v>
      </c>
      <c r="E97" s="541">
        <v>5110</v>
      </c>
      <c r="F97" s="1279"/>
    </row>
    <row r="98" spans="2:6" x14ac:dyDescent="0.35">
      <c r="B98" s="544"/>
      <c r="C98" s="541" t="s">
        <v>1135</v>
      </c>
      <c r="D98" s="541" t="s">
        <v>1135</v>
      </c>
      <c r="E98" s="541">
        <v>512</v>
      </c>
      <c r="F98" s="1279"/>
    </row>
    <row r="99" spans="2:6" x14ac:dyDescent="0.35">
      <c r="B99" s="544"/>
      <c r="C99" s="541" t="s">
        <v>1135</v>
      </c>
      <c r="D99" s="541" t="s">
        <v>1135</v>
      </c>
      <c r="E99" s="541">
        <v>5121</v>
      </c>
      <c r="F99" s="1279"/>
    </row>
    <row r="100" spans="2:6" x14ac:dyDescent="0.35">
      <c r="B100" s="544"/>
      <c r="C100" s="541" t="s">
        <v>1135</v>
      </c>
      <c r="D100" s="541" t="s">
        <v>1135</v>
      </c>
      <c r="E100" s="541">
        <v>5223</v>
      </c>
      <c r="F100" s="1280"/>
    </row>
    <row r="101" spans="2:6" x14ac:dyDescent="0.35">
      <c r="B101" s="544"/>
      <c r="C101" s="541" t="s">
        <v>1133</v>
      </c>
      <c r="D101" s="541" t="s">
        <v>1133</v>
      </c>
      <c r="E101" s="541">
        <v>2815</v>
      </c>
      <c r="F101" s="1278" t="s">
        <v>1134</v>
      </c>
    </row>
    <row r="102" spans="2:6" x14ac:dyDescent="0.35">
      <c r="B102" s="544"/>
      <c r="C102" s="541" t="s">
        <v>1133</v>
      </c>
      <c r="D102" s="541" t="s">
        <v>1133</v>
      </c>
      <c r="E102" s="541">
        <v>29</v>
      </c>
      <c r="F102" s="1279"/>
    </row>
    <row r="103" spans="2:6" x14ac:dyDescent="0.35">
      <c r="B103" s="544"/>
      <c r="C103" s="541" t="s">
        <v>1133</v>
      </c>
      <c r="D103" s="541" t="s">
        <v>1133</v>
      </c>
      <c r="E103" s="541">
        <v>291</v>
      </c>
      <c r="F103" s="1279"/>
    </row>
    <row r="104" spans="2:6" x14ac:dyDescent="0.35">
      <c r="B104" s="544"/>
      <c r="C104" s="541" t="s">
        <v>1133</v>
      </c>
      <c r="D104" s="541" t="s">
        <v>1133</v>
      </c>
      <c r="E104" s="541">
        <v>2910</v>
      </c>
      <c r="F104" s="1279"/>
    </row>
    <row r="105" spans="2:6" x14ac:dyDescent="0.35">
      <c r="B105" s="544"/>
      <c r="C105" s="541" t="s">
        <v>1133</v>
      </c>
      <c r="D105" s="541" t="s">
        <v>1133</v>
      </c>
      <c r="E105" s="541">
        <v>292</v>
      </c>
      <c r="F105" s="1279"/>
    </row>
    <row r="106" spans="2:6" x14ac:dyDescent="0.35">
      <c r="B106" s="544"/>
      <c r="C106" s="541" t="s">
        <v>1133</v>
      </c>
      <c r="D106" s="541" t="s">
        <v>1133</v>
      </c>
      <c r="E106" s="541">
        <v>2920</v>
      </c>
      <c r="F106" s="1279"/>
    </row>
    <row r="107" spans="2:6" x14ac:dyDescent="0.35">
      <c r="B107" s="544"/>
      <c r="C107" s="541" t="s">
        <v>1133</v>
      </c>
      <c r="D107" s="541" t="s">
        <v>1133</v>
      </c>
      <c r="E107" s="541">
        <v>293</v>
      </c>
      <c r="F107" s="1279"/>
    </row>
    <row r="108" spans="2:6" x14ac:dyDescent="0.35">
      <c r="B108" s="544"/>
      <c r="C108" s="541" t="s">
        <v>1133</v>
      </c>
      <c r="D108" s="541" t="s">
        <v>1133</v>
      </c>
      <c r="E108" s="541">
        <v>2932</v>
      </c>
      <c r="F108" s="1280"/>
    </row>
    <row r="109" spans="2:6" x14ac:dyDescent="0.35">
      <c r="F109" s="373"/>
    </row>
    <row r="110" spans="2:6" x14ac:dyDescent="0.35">
      <c r="F110" s="373"/>
    </row>
    <row r="111" spans="2:6" x14ac:dyDescent="0.35">
      <c r="F111" s="373"/>
    </row>
    <row r="112" spans="2:6" x14ac:dyDescent="0.35">
      <c r="F112" s="373"/>
    </row>
  </sheetData>
  <mergeCells count="11">
    <mergeCell ref="D6:D14"/>
    <mergeCell ref="D18:E18"/>
    <mergeCell ref="F18:F19"/>
    <mergeCell ref="F20:F30"/>
    <mergeCell ref="F32:F41"/>
    <mergeCell ref="F101:F108"/>
    <mergeCell ref="F42:F57"/>
    <mergeCell ref="F58:F82"/>
    <mergeCell ref="F83:F84"/>
    <mergeCell ref="F85:F93"/>
    <mergeCell ref="F94:F100"/>
  </mergeCells>
  <pageMargins left="0.7" right="0.7" top="0.75" bottom="0.75" header="0.3" footer="0.3"/>
  <pageSetup paperSize="9" orientation="portrait" r:id="rId1"/>
  <headerFooter>
    <oddHeader>&amp;L&amp;"Calibri"&amp;12&amp;K000000EBA Regular Use&amp;1#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7EA02-54A4-4827-97DE-9D79F78FB1A6}">
  <dimension ref="B1:D13"/>
  <sheetViews>
    <sheetView workbookViewId="0"/>
  </sheetViews>
  <sheetFormatPr defaultColWidth="9.36328125" defaultRowHeight="15.5" x14ac:dyDescent="0.35"/>
  <cols>
    <col min="1" max="1" width="8.6328125" style="637" customWidth="1"/>
    <col min="2" max="2" width="25.36328125" style="637" customWidth="1"/>
    <col min="3" max="3" width="13.36328125" style="637" customWidth="1"/>
    <col min="4" max="4" width="188.36328125" style="637" customWidth="1"/>
    <col min="5" max="16384" width="9.36328125" style="637"/>
  </cols>
  <sheetData>
    <row r="1" spans="2:4" ht="21.5" customHeight="1" x14ac:dyDescent="0.35"/>
    <row r="2" spans="2:4" x14ac:dyDescent="0.35">
      <c r="B2" s="642" t="s">
        <v>1309</v>
      </c>
    </row>
    <row r="3" spans="2:4" x14ac:dyDescent="0.35">
      <c r="B3" s="637" t="s">
        <v>1310</v>
      </c>
    </row>
    <row r="6" spans="2:4" ht="31" x14ac:dyDescent="0.35">
      <c r="B6" s="651" t="s">
        <v>1311</v>
      </c>
      <c r="C6" s="651" t="s">
        <v>978</v>
      </c>
      <c r="D6" s="652" t="s">
        <v>977</v>
      </c>
    </row>
    <row r="7" spans="2:4" ht="232.5" x14ac:dyDescent="0.35">
      <c r="B7" s="653" t="s">
        <v>1312</v>
      </c>
      <c r="C7" s="653" t="s">
        <v>915</v>
      </c>
      <c r="D7" s="652" t="s">
        <v>1313</v>
      </c>
    </row>
    <row r="8" spans="2:4" ht="409.5" x14ac:dyDescent="0.35">
      <c r="B8" s="651" t="s">
        <v>1314</v>
      </c>
      <c r="C8" s="651" t="s">
        <v>1315</v>
      </c>
      <c r="D8" s="820" t="s">
        <v>1316</v>
      </c>
    </row>
    <row r="9" spans="2:4" ht="31" x14ac:dyDescent="0.35">
      <c r="B9" s="651" t="s">
        <v>1317</v>
      </c>
      <c r="C9" s="651" t="s">
        <v>1318</v>
      </c>
      <c r="D9" s="652" t="s">
        <v>1319</v>
      </c>
    </row>
    <row r="10" spans="2:4" ht="201.5" x14ac:dyDescent="0.35">
      <c r="B10" s="651" t="s">
        <v>1320</v>
      </c>
      <c r="C10" s="651" t="s">
        <v>917</v>
      </c>
      <c r="D10" s="652" t="s">
        <v>1321</v>
      </c>
    </row>
    <row r="11" spans="2:4" ht="31" x14ac:dyDescent="0.35">
      <c r="B11" s="651" t="s">
        <v>1320</v>
      </c>
      <c r="C11" s="651" t="s">
        <v>918</v>
      </c>
      <c r="D11" s="652" t="s">
        <v>1322</v>
      </c>
    </row>
    <row r="12" spans="2:4" ht="170.5" x14ac:dyDescent="0.35">
      <c r="B12" s="651" t="s">
        <v>1323</v>
      </c>
      <c r="C12" s="651" t="s">
        <v>919</v>
      </c>
      <c r="D12" s="652" t="s">
        <v>1324</v>
      </c>
    </row>
    <row r="13" spans="2:4" ht="325.5" x14ac:dyDescent="0.35">
      <c r="B13" s="651" t="s">
        <v>1325</v>
      </c>
      <c r="C13" s="651" t="s">
        <v>920</v>
      </c>
      <c r="D13" s="652" t="s">
        <v>1326</v>
      </c>
    </row>
  </sheetData>
  <conditionalFormatting sqref="D8:D12">
    <cfRule type="cellIs" dxfId="12" priority="1" stopIfTrue="1" operator="lessThan">
      <formula>0</formula>
    </cfRule>
  </conditionalFormatting>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7EDE6-ABDF-4B2A-B179-BC81DFED221D}">
  <dimension ref="B1:G7"/>
  <sheetViews>
    <sheetView zoomScale="120" zoomScaleNormal="120" workbookViewId="0"/>
  </sheetViews>
  <sheetFormatPr defaultColWidth="9.1796875" defaultRowHeight="15" x14ac:dyDescent="0.3"/>
  <cols>
    <col min="1" max="1" width="8.7265625" style="546" customWidth="1"/>
    <col min="2" max="2" width="3.453125" style="546" customWidth="1"/>
    <col min="3" max="3" width="14.1796875" style="546" customWidth="1"/>
    <col min="4" max="4" width="16.1796875" style="546" customWidth="1"/>
    <col min="5" max="5" width="14.453125" style="546" customWidth="1"/>
    <col min="6" max="7" width="16.453125" style="546" customWidth="1"/>
    <col min="8" max="16384" width="9.1796875" style="546"/>
  </cols>
  <sheetData>
    <row r="1" spans="2:7" ht="21" customHeight="1" x14ac:dyDescent="0.3"/>
    <row r="2" spans="2:7" x14ac:dyDescent="0.3">
      <c r="C2" s="974" t="s">
        <v>1178</v>
      </c>
    </row>
    <row r="4" spans="2:7" x14ac:dyDescent="0.3">
      <c r="C4" s="547" t="s">
        <v>0</v>
      </c>
      <c r="D4" s="547" t="s">
        <v>14</v>
      </c>
      <c r="E4" s="547" t="s">
        <v>15</v>
      </c>
      <c r="F4" s="548" t="s">
        <v>16</v>
      </c>
      <c r="G4" s="547" t="s">
        <v>17</v>
      </c>
    </row>
    <row r="5" spans="2:7" ht="135" x14ac:dyDescent="0.3">
      <c r="C5" s="549" t="s">
        <v>1177</v>
      </c>
      <c r="D5" s="549" t="s">
        <v>1176</v>
      </c>
      <c r="E5" s="549" t="s">
        <v>1094</v>
      </c>
      <c r="F5" s="550" t="s">
        <v>1175</v>
      </c>
      <c r="G5" s="551" t="s">
        <v>1174</v>
      </c>
    </row>
    <row r="6" spans="2:7" x14ac:dyDescent="0.3">
      <c r="B6" s="552">
        <v>1</v>
      </c>
      <c r="C6" s="553"/>
      <c r="D6" s="553"/>
      <c r="E6" s="547"/>
      <c r="F6" s="548"/>
      <c r="G6" s="553"/>
    </row>
    <row r="7" spans="2:7" x14ac:dyDescent="0.3">
      <c r="C7" s="546" t="s">
        <v>1173</v>
      </c>
      <c r="F7" s="554"/>
    </row>
  </sheetData>
  <pageMargins left="0.7" right="0.7" top="0.75" bottom="0.75" header="0.3" footer="0.3"/>
  <pageSetup orientation="portrait" r:id="rId1"/>
  <headerFooter>
    <oddHeader>&amp;L&amp;"Calibri"&amp;12&amp;K000000EBA Regular Use&amp;1#</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1CCE6-1B62-4833-834A-AF986B4F086D}">
  <dimension ref="B1:Q21"/>
  <sheetViews>
    <sheetView zoomScaleNormal="100" workbookViewId="0"/>
  </sheetViews>
  <sheetFormatPr defaultColWidth="8.81640625" defaultRowHeight="15.5" x14ac:dyDescent="0.35"/>
  <cols>
    <col min="1" max="1" width="8.6328125" style="374" customWidth="1"/>
    <col min="2" max="2" width="3.6328125" style="374" customWidth="1"/>
    <col min="3" max="3" width="75.54296875" style="374" customWidth="1"/>
    <col min="4" max="4" width="8.90625" style="374" bestFit="1" customWidth="1"/>
    <col min="5" max="5" width="16.54296875" style="374" bestFit="1" customWidth="1"/>
    <col min="6" max="11" width="16" style="374" customWidth="1"/>
    <col min="12" max="12" width="17.54296875" style="374" customWidth="1"/>
    <col min="13" max="13" width="14.26953125" style="374" bestFit="1" customWidth="1"/>
    <col min="14" max="14" width="12" style="374" customWidth="1"/>
    <col min="15" max="15" width="8.90625" style="374" bestFit="1" customWidth="1"/>
    <col min="16" max="16" width="13.54296875" style="374" bestFit="1" customWidth="1"/>
    <col min="17" max="17" width="13.08984375" style="374" bestFit="1" customWidth="1"/>
    <col min="18" max="16384" width="8.81640625" style="374"/>
  </cols>
  <sheetData>
    <row r="1" spans="2:17" ht="22" customHeight="1" x14ac:dyDescent="0.35">
      <c r="C1" s="478" t="s">
        <v>1191</v>
      </c>
    </row>
    <row r="4" spans="2:17" x14ac:dyDescent="0.35">
      <c r="C4" s="555" t="s">
        <v>0</v>
      </c>
      <c r="D4" s="556" t="s">
        <v>14</v>
      </c>
      <c r="E4" s="556" t="s">
        <v>15</v>
      </c>
      <c r="F4" s="556" t="s">
        <v>16</v>
      </c>
      <c r="G4" s="556" t="s">
        <v>17</v>
      </c>
      <c r="H4" s="556" t="s">
        <v>18</v>
      </c>
      <c r="I4" s="556" t="s">
        <v>19</v>
      </c>
      <c r="J4" s="556" t="s">
        <v>20</v>
      </c>
      <c r="K4" s="556" t="s">
        <v>51</v>
      </c>
      <c r="L4" s="556" t="s">
        <v>52</v>
      </c>
      <c r="M4" s="556" t="s">
        <v>53</v>
      </c>
      <c r="N4" s="557" t="s">
        <v>54</v>
      </c>
      <c r="O4" s="557" t="s">
        <v>94</v>
      </c>
      <c r="P4" s="557" t="s">
        <v>95</v>
      </c>
      <c r="Q4" s="557" t="s">
        <v>1190</v>
      </c>
    </row>
    <row r="5" spans="2:17" x14ac:dyDescent="0.35">
      <c r="C5" s="1281" t="s">
        <v>1189</v>
      </c>
      <c r="D5" s="1286" t="s">
        <v>1104</v>
      </c>
      <c r="E5" s="1287"/>
      <c r="F5" s="1287"/>
      <c r="G5" s="1287"/>
      <c r="H5" s="1287"/>
      <c r="I5" s="1287"/>
      <c r="J5" s="1287"/>
      <c r="K5" s="1287"/>
      <c r="L5" s="1287"/>
      <c r="M5" s="1287"/>
      <c r="N5" s="1287"/>
      <c r="O5" s="1287"/>
      <c r="P5" s="1287"/>
      <c r="Q5" s="1288"/>
    </row>
    <row r="6" spans="2:17" ht="32.25" customHeight="1" x14ac:dyDescent="0.35">
      <c r="C6" s="1282"/>
      <c r="D6" s="558"/>
      <c r="E6" s="1289" t="s">
        <v>1188</v>
      </c>
      <c r="F6" s="1290"/>
      <c r="G6" s="1290"/>
      <c r="H6" s="1290"/>
      <c r="I6" s="1290"/>
      <c r="J6" s="1290"/>
      <c r="K6" s="1290"/>
      <c r="L6" s="1290"/>
      <c r="M6" s="1290"/>
      <c r="N6" s="1290"/>
      <c r="O6" s="1290"/>
      <c r="P6" s="1290"/>
      <c r="Q6" s="1291"/>
    </row>
    <row r="7" spans="2:17" ht="52.5" customHeight="1" x14ac:dyDescent="0.35">
      <c r="C7" s="1282"/>
      <c r="D7" s="558"/>
      <c r="E7" s="1289" t="s">
        <v>1187</v>
      </c>
      <c r="F7" s="1290"/>
      <c r="G7" s="1290"/>
      <c r="H7" s="1290"/>
      <c r="I7" s="1291"/>
      <c r="J7" s="1278" t="s">
        <v>1186</v>
      </c>
      <c r="K7" s="1278" t="s">
        <v>1185</v>
      </c>
      <c r="L7" s="1295" t="s">
        <v>1184</v>
      </c>
      <c r="M7" s="1281" t="s">
        <v>1092</v>
      </c>
      <c r="N7" s="1281" t="s">
        <v>1091</v>
      </c>
      <c r="O7" s="1292" t="s">
        <v>22</v>
      </c>
      <c r="P7" s="1293"/>
      <c r="Q7" s="1294"/>
    </row>
    <row r="8" spans="2:17" ht="62" x14ac:dyDescent="0.35">
      <c r="C8" s="1283"/>
      <c r="D8" s="558"/>
      <c r="E8" s="560" t="s">
        <v>1100</v>
      </c>
      <c r="F8" s="560" t="s">
        <v>1099</v>
      </c>
      <c r="G8" s="560" t="s">
        <v>1098</v>
      </c>
      <c r="H8" s="560" t="s">
        <v>1097</v>
      </c>
      <c r="I8" s="406" t="s">
        <v>1096</v>
      </c>
      <c r="J8" s="1280"/>
      <c r="K8" s="1280"/>
      <c r="L8" s="1296"/>
      <c r="M8" s="1283"/>
      <c r="N8" s="1283"/>
      <c r="O8" s="561"/>
      <c r="P8" s="392" t="s">
        <v>1183</v>
      </c>
      <c r="Q8" s="392" t="s">
        <v>1091</v>
      </c>
    </row>
    <row r="9" spans="2:17" x14ac:dyDescent="0.35">
      <c r="B9" s="562">
        <v>1</v>
      </c>
      <c r="C9" s="539" t="s">
        <v>1088</v>
      </c>
      <c r="D9" s="563">
        <v>0.305635714248774</v>
      </c>
      <c r="E9" s="563">
        <v>0.11371444458762454</v>
      </c>
      <c r="F9" s="563">
        <v>0.19192126966114978</v>
      </c>
      <c r="G9" s="563">
        <v>0</v>
      </c>
      <c r="H9" s="563">
        <v>0</v>
      </c>
      <c r="I9" s="563">
        <v>5.0000000000000004E-6</v>
      </c>
      <c r="J9" s="563">
        <v>0</v>
      </c>
      <c r="K9" s="563">
        <v>0</v>
      </c>
      <c r="L9" s="563">
        <v>0</v>
      </c>
      <c r="M9" s="563">
        <v>1.4603165719830462E-2</v>
      </c>
      <c r="N9" s="563">
        <v>0</v>
      </c>
      <c r="O9" s="564">
        <v>2.8790799999999996E-3</v>
      </c>
      <c r="P9" s="564">
        <v>0</v>
      </c>
      <c r="Q9" s="564">
        <v>0</v>
      </c>
    </row>
    <row r="10" spans="2:17" x14ac:dyDescent="0.35">
      <c r="B10" s="562">
        <v>2</v>
      </c>
      <c r="C10" s="539" t="s">
        <v>1087</v>
      </c>
      <c r="D10" s="563">
        <v>3.2250855583195008E-2</v>
      </c>
      <c r="E10" s="563">
        <v>8.0589510898370666E-3</v>
      </c>
      <c r="F10" s="563">
        <v>2.4191904493357941E-2</v>
      </c>
      <c r="G10" s="563">
        <v>0</v>
      </c>
      <c r="H10" s="563">
        <v>0</v>
      </c>
      <c r="I10" s="563">
        <v>6.9999999999999999E-6</v>
      </c>
      <c r="J10" s="563">
        <v>0</v>
      </c>
      <c r="K10" s="563">
        <v>0</v>
      </c>
      <c r="L10" s="563">
        <v>0</v>
      </c>
      <c r="M10" s="563">
        <v>0</v>
      </c>
      <c r="N10" s="563">
        <v>0</v>
      </c>
      <c r="O10" s="564">
        <v>2.0669999999999998E-4</v>
      </c>
      <c r="P10" s="564">
        <v>0</v>
      </c>
      <c r="Q10" s="564">
        <v>0</v>
      </c>
    </row>
    <row r="11" spans="2:17" x14ac:dyDescent="0.35">
      <c r="B11" s="562">
        <v>3</v>
      </c>
      <c r="C11" s="539" t="s">
        <v>1081</v>
      </c>
      <c r="D11" s="563">
        <v>0.21121158815253863</v>
      </c>
      <c r="E11" s="563">
        <v>0.11204333811791979</v>
      </c>
      <c r="F11" s="563">
        <v>9.9168250034618849E-2</v>
      </c>
      <c r="G11" s="563">
        <v>0</v>
      </c>
      <c r="H11" s="563">
        <v>0</v>
      </c>
      <c r="I11" s="563">
        <v>6.0000000000000002E-6</v>
      </c>
      <c r="J11" s="563">
        <v>0</v>
      </c>
      <c r="K11" s="563">
        <v>0</v>
      </c>
      <c r="L11" s="563">
        <v>0</v>
      </c>
      <c r="M11" s="563">
        <v>0</v>
      </c>
      <c r="N11" s="563">
        <v>0</v>
      </c>
      <c r="O11" s="564">
        <v>1.3449899999999999E-3</v>
      </c>
      <c r="P11" s="564">
        <v>0</v>
      </c>
      <c r="Q11" s="564">
        <v>0</v>
      </c>
    </row>
    <row r="12" spans="2:17" x14ac:dyDescent="0.35">
      <c r="B12" s="562">
        <v>4</v>
      </c>
      <c r="C12" s="539" t="s">
        <v>1056</v>
      </c>
      <c r="D12" s="563">
        <v>7.6621720655399633E-3</v>
      </c>
      <c r="E12" s="563">
        <v>7.6621720655399633E-3</v>
      </c>
      <c r="F12" s="563">
        <v>0</v>
      </c>
      <c r="G12" s="563">
        <v>0</v>
      </c>
      <c r="H12" s="563">
        <v>0</v>
      </c>
      <c r="I12" s="563">
        <v>0</v>
      </c>
      <c r="J12" s="563">
        <v>0</v>
      </c>
      <c r="K12" s="563">
        <v>0</v>
      </c>
      <c r="L12" s="563">
        <v>0</v>
      </c>
      <c r="M12" s="563">
        <v>0</v>
      </c>
      <c r="N12" s="563">
        <v>0</v>
      </c>
      <c r="O12" s="564">
        <v>3.3380000000000002E-5</v>
      </c>
      <c r="P12" s="564">
        <v>0</v>
      </c>
      <c r="Q12" s="564">
        <v>0</v>
      </c>
    </row>
    <row r="13" spans="2:17" x14ac:dyDescent="0.35">
      <c r="B13" s="562">
        <v>5</v>
      </c>
      <c r="C13" s="539" t="s">
        <v>1051</v>
      </c>
      <c r="D13" s="563">
        <v>2.6659325773586335E-2</v>
      </c>
      <c r="E13" s="563">
        <v>0</v>
      </c>
      <c r="F13" s="563">
        <v>2.6659325773586335E-2</v>
      </c>
      <c r="G13" s="563">
        <v>0</v>
      </c>
      <c r="H13" s="563">
        <v>0</v>
      </c>
      <c r="I13" s="563">
        <v>7.9999999999999996E-6</v>
      </c>
      <c r="J13" s="563">
        <v>0</v>
      </c>
      <c r="K13" s="563">
        <v>0</v>
      </c>
      <c r="L13" s="563">
        <v>0</v>
      </c>
      <c r="M13" s="563">
        <v>0</v>
      </c>
      <c r="N13" s="563">
        <v>0</v>
      </c>
      <c r="O13" s="564">
        <v>1.7768999999999999E-4</v>
      </c>
      <c r="P13" s="564">
        <v>0</v>
      </c>
      <c r="Q13" s="564">
        <v>0</v>
      </c>
    </row>
    <row r="14" spans="2:17" x14ac:dyDescent="0.35">
      <c r="B14" s="562">
        <v>6</v>
      </c>
      <c r="C14" s="539" t="s">
        <v>1050</v>
      </c>
      <c r="D14" s="563">
        <v>2.3740448690485483</v>
      </c>
      <c r="E14" s="563">
        <v>1.4392751336551306</v>
      </c>
      <c r="F14" s="563">
        <v>0.93476973539341746</v>
      </c>
      <c r="G14" s="563">
        <v>0</v>
      </c>
      <c r="H14" s="563">
        <v>0</v>
      </c>
      <c r="I14" s="563">
        <v>5.0000000000000004E-6</v>
      </c>
      <c r="J14" s="563">
        <v>0</v>
      </c>
      <c r="K14" s="563">
        <v>0</v>
      </c>
      <c r="L14" s="563">
        <v>0</v>
      </c>
      <c r="M14" s="563">
        <v>0.16302710195338094</v>
      </c>
      <c r="N14" s="563">
        <v>5.7571715290564068E-2</v>
      </c>
      <c r="O14" s="564">
        <v>4.3642800000000009E-2</v>
      </c>
      <c r="P14" s="564">
        <v>-7.0326000000000004E-4</v>
      </c>
      <c r="Q14" s="564">
        <v>0</v>
      </c>
    </row>
    <row r="15" spans="2:17" x14ac:dyDescent="0.35">
      <c r="B15" s="562">
        <v>7</v>
      </c>
      <c r="C15" s="539" t="s">
        <v>1046</v>
      </c>
      <c r="D15" s="563">
        <v>0.79806060614689733</v>
      </c>
      <c r="E15" s="563">
        <v>0.37194222711692498</v>
      </c>
      <c r="F15" s="563">
        <v>0.42611837902997235</v>
      </c>
      <c r="G15" s="563">
        <v>0</v>
      </c>
      <c r="H15" s="563">
        <v>0</v>
      </c>
      <c r="I15" s="563">
        <v>6.0000000000000002E-6</v>
      </c>
      <c r="J15" s="563">
        <v>0</v>
      </c>
      <c r="K15" s="563">
        <v>0</v>
      </c>
      <c r="L15" s="563">
        <v>0</v>
      </c>
      <c r="M15" s="563">
        <v>6.5140571693158358E-2</v>
      </c>
      <c r="N15" s="563">
        <v>0</v>
      </c>
      <c r="O15" s="564">
        <v>1.5382939999999999E-2</v>
      </c>
      <c r="P15" s="564">
        <v>0</v>
      </c>
      <c r="Q15" s="564">
        <v>0</v>
      </c>
    </row>
    <row r="16" spans="2:17" x14ac:dyDescent="0.35">
      <c r="B16" s="562">
        <v>8</v>
      </c>
      <c r="C16" s="539" t="s">
        <v>1045</v>
      </c>
      <c r="D16" s="563">
        <v>1.4532949803002633</v>
      </c>
      <c r="E16" s="563">
        <v>1.3697659708135417</v>
      </c>
      <c r="F16" s="563">
        <v>8.3529009486721595E-2</v>
      </c>
      <c r="G16" s="563">
        <v>0</v>
      </c>
      <c r="H16" s="563">
        <v>0</v>
      </c>
      <c r="I16" s="563">
        <v>3.9999999999999998E-6</v>
      </c>
      <c r="J16" s="563">
        <v>0</v>
      </c>
      <c r="K16" s="563">
        <v>0</v>
      </c>
      <c r="L16" s="563">
        <v>0</v>
      </c>
      <c r="M16" s="563">
        <v>5.3823869493766864E-2</v>
      </c>
      <c r="N16" s="563">
        <v>0</v>
      </c>
      <c r="O16" s="564">
        <v>1.3764399999999998E-2</v>
      </c>
      <c r="P16" s="564">
        <v>0</v>
      </c>
      <c r="Q16" s="564">
        <v>0</v>
      </c>
    </row>
    <row r="17" spans="2:17" x14ac:dyDescent="0.35">
      <c r="B17" s="562">
        <v>9</v>
      </c>
      <c r="C17" s="539" t="s">
        <v>1038</v>
      </c>
      <c r="D17" s="563">
        <v>0.17220321098330174</v>
      </c>
      <c r="E17" s="563">
        <v>0.10172365833899531</v>
      </c>
      <c r="F17" s="563">
        <v>7.0479552644306442E-2</v>
      </c>
      <c r="G17" s="563">
        <v>0</v>
      </c>
      <c r="H17" s="563">
        <v>0</v>
      </c>
      <c r="I17" s="563">
        <v>3.9999999999999998E-6</v>
      </c>
      <c r="J17" s="563">
        <v>0</v>
      </c>
      <c r="K17" s="563">
        <v>0</v>
      </c>
      <c r="L17" s="563">
        <v>0</v>
      </c>
      <c r="M17" s="563">
        <v>5.0917144998088242E-2</v>
      </c>
      <c r="N17" s="563">
        <v>0</v>
      </c>
      <c r="O17" s="565">
        <v>6.1118800000000001E-3</v>
      </c>
      <c r="P17" s="565">
        <v>0</v>
      </c>
      <c r="Q17" s="565">
        <v>0</v>
      </c>
    </row>
    <row r="18" spans="2:17" x14ac:dyDescent="0.35">
      <c r="B18" s="562">
        <v>10</v>
      </c>
      <c r="C18" s="539" t="s">
        <v>1182</v>
      </c>
      <c r="D18" s="563">
        <v>0</v>
      </c>
      <c r="E18" s="563">
        <v>0</v>
      </c>
      <c r="F18" s="563">
        <v>0</v>
      </c>
      <c r="G18" s="563">
        <v>0</v>
      </c>
      <c r="H18" s="563">
        <v>0</v>
      </c>
      <c r="I18" s="563">
        <v>0</v>
      </c>
      <c r="J18" s="563">
        <v>0</v>
      </c>
      <c r="K18" s="563">
        <v>0</v>
      </c>
      <c r="L18" s="563">
        <v>0</v>
      </c>
      <c r="M18" s="563">
        <v>0</v>
      </c>
      <c r="N18" s="563">
        <v>0</v>
      </c>
      <c r="O18" s="565">
        <v>0</v>
      </c>
      <c r="P18" s="565">
        <v>0</v>
      </c>
      <c r="Q18" s="565">
        <v>0</v>
      </c>
    </row>
    <row r="19" spans="2:17" x14ac:dyDescent="0.35">
      <c r="B19" s="562">
        <v>11</v>
      </c>
      <c r="C19" s="539" t="s">
        <v>1181</v>
      </c>
      <c r="D19" s="563">
        <v>0</v>
      </c>
      <c r="E19" s="563">
        <v>0</v>
      </c>
      <c r="F19" s="563">
        <v>0</v>
      </c>
      <c r="G19" s="563">
        <v>0</v>
      </c>
      <c r="H19" s="563">
        <v>0</v>
      </c>
      <c r="I19" s="563">
        <v>0</v>
      </c>
      <c r="J19" s="563">
        <v>0</v>
      </c>
      <c r="K19" s="563">
        <v>0</v>
      </c>
      <c r="L19" s="563">
        <v>0</v>
      </c>
      <c r="M19" s="563">
        <v>0</v>
      </c>
      <c r="N19" s="563">
        <v>0</v>
      </c>
      <c r="O19" s="565">
        <v>0</v>
      </c>
      <c r="P19" s="565">
        <v>0</v>
      </c>
      <c r="Q19" s="565">
        <v>0</v>
      </c>
    </row>
    <row r="20" spans="2:17" x14ac:dyDescent="0.35">
      <c r="B20" s="562">
        <v>12</v>
      </c>
      <c r="C20" s="539" t="s">
        <v>1180</v>
      </c>
      <c r="D20" s="563">
        <v>0</v>
      </c>
      <c r="E20" s="563">
        <v>0</v>
      </c>
      <c r="F20" s="563">
        <v>0</v>
      </c>
      <c r="G20" s="563">
        <v>0</v>
      </c>
      <c r="H20" s="563">
        <v>0</v>
      </c>
      <c r="I20" s="563">
        <v>0</v>
      </c>
      <c r="J20" s="563">
        <v>0</v>
      </c>
      <c r="K20" s="563">
        <v>0</v>
      </c>
      <c r="L20" s="563">
        <v>0</v>
      </c>
      <c r="M20" s="563">
        <v>0</v>
      </c>
      <c r="N20" s="563">
        <v>0</v>
      </c>
      <c r="O20" s="565">
        <v>0</v>
      </c>
      <c r="P20" s="565">
        <v>0</v>
      </c>
      <c r="Q20" s="565">
        <v>0</v>
      </c>
    </row>
    <row r="21" spans="2:17" x14ac:dyDescent="0.35">
      <c r="B21" s="562">
        <v>13</v>
      </c>
      <c r="C21" s="539" t="s">
        <v>1179</v>
      </c>
      <c r="D21" s="563">
        <v>0</v>
      </c>
      <c r="E21" s="563">
        <v>0</v>
      </c>
      <c r="F21" s="563">
        <v>0</v>
      </c>
      <c r="G21" s="563">
        <v>0</v>
      </c>
      <c r="H21" s="563">
        <v>0</v>
      </c>
      <c r="I21" s="563">
        <v>0</v>
      </c>
      <c r="J21" s="975"/>
      <c r="K21" s="975"/>
      <c r="L21" s="975"/>
      <c r="M21" s="563">
        <v>0</v>
      </c>
      <c r="N21" s="563">
        <v>0</v>
      </c>
      <c r="O21" s="563">
        <v>0</v>
      </c>
      <c r="P21" s="563">
        <v>0</v>
      </c>
      <c r="Q21" s="563">
        <v>0</v>
      </c>
    </row>
  </sheetData>
  <mergeCells count="10">
    <mergeCell ref="C5:C8"/>
    <mergeCell ref="D5:Q5"/>
    <mergeCell ref="E6:Q6"/>
    <mergeCell ref="E7:I7"/>
    <mergeCell ref="O7:Q7"/>
    <mergeCell ref="L7:L8"/>
    <mergeCell ref="K7:K8"/>
    <mergeCell ref="J7:J8"/>
    <mergeCell ref="N7:N8"/>
    <mergeCell ref="M7:M8"/>
  </mergeCells>
  <pageMargins left="0.7" right="0.7" top="0.75" bottom="0.75" header="0.3" footer="0.3"/>
  <pageSetup paperSize="9" orientation="portrait" r:id="rId1"/>
  <headerFooter>
    <oddHeader>&amp;L&amp;"Calibri"&amp;12&amp;K000000EBA Regular Use&amp;1#</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B8937-0249-4F3F-8772-F7E74833AF78}">
  <dimension ref="B1:F8"/>
  <sheetViews>
    <sheetView zoomScaleNormal="100" workbookViewId="0"/>
  </sheetViews>
  <sheetFormatPr defaultColWidth="9.1796875" defaultRowHeight="15.5" x14ac:dyDescent="0.35"/>
  <cols>
    <col min="1" max="1" width="8.7265625" style="374" customWidth="1"/>
    <col min="2" max="2" width="20" style="374" customWidth="1"/>
    <col min="3" max="3" width="24.453125" style="374" bestFit="1" customWidth="1"/>
    <col min="4" max="4" width="25" style="374" bestFit="1" customWidth="1"/>
    <col min="5" max="5" width="57.453125" style="374" bestFit="1" customWidth="1"/>
    <col min="6" max="7" width="31" style="374" bestFit="1" customWidth="1"/>
    <col min="8" max="16384" width="9.1796875" style="374"/>
  </cols>
  <sheetData>
    <row r="1" spans="2:6" ht="22" customHeight="1" x14ac:dyDescent="0.35"/>
    <row r="2" spans="2:6" x14ac:dyDescent="0.35">
      <c r="B2" s="976" t="s">
        <v>1200</v>
      </c>
    </row>
    <row r="4" spans="2:6" x14ac:dyDescent="0.35">
      <c r="B4" s="566"/>
      <c r="C4" s="1297" t="s">
        <v>1199</v>
      </c>
      <c r="D4" s="1298"/>
      <c r="E4" s="1299"/>
      <c r="F4" s="1300" t="s">
        <v>1198</v>
      </c>
    </row>
    <row r="5" spans="2:6" x14ac:dyDescent="0.35">
      <c r="B5" s="566"/>
      <c r="C5" s="566" t="s">
        <v>1197</v>
      </c>
      <c r="D5" s="566" t="s">
        <v>1196</v>
      </c>
      <c r="E5" s="566" t="s">
        <v>1195</v>
      </c>
      <c r="F5" s="1301"/>
    </row>
    <row r="6" spans="2:6" x14ac:dyDescent="0.35">
      <c r="B6" s="566" t="s">
        <v>1194</v>
      </c>
      <c r="C6" s="566">
        <v>0</v>
      </c>
      <c r="D6" s="566">
        <v>0</v>
      </c>
      <c r="E6" s="566">
        <v>0</v>
      </c>
      <c r="F6" s="567">
        <v>0.85967980221304308</v>
      </c>
    </row>
    <row r="7" spans="2:6" x14ac:dyDescent="0.35">
      <c r="B7" s="566" t="s">
        <v>1193</v>
      </c>
      <c r="C7" s="566">
        <v>0</v>
      </c>
      <c r="D7" s="566">
        <v>0</v>
      </c>
      <c r="E7" s="566">
        <v>0</v>
      </c>
      <c r="F7" s="567">
        <v>0.39893144548150394</v>
      </c>
    </row>
    <row r="8" spans="2:6" x14ac:dyDescent="0.35">
      <c r="B8" s="374" t="s">
        <v>1192</v>
      </c>
    </row>
  </sheetData>
  <mergeCells count="2">
    <mergeCell ref="C4:E4"/>
    <mergeCell ref="F4:F5"/>
  </mergeCells>
  <pageMargins left="0.7" right="0.7" top="0.75" bottom="0.75" header="0.3" footer="0.3"/>
  <pageSetup orientation="portrait" r:id="rId1"/>
  <headerFooter>
    <oddHeader>&amp;L&amp;"Calibri"&amp;12&amp;K000000EBA Regular Use&amp;1#</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EC69C-B17A-4995-AA24-BB19FC690697}">
  <dimension ref="A1:CR309"/>
  <sheetViews>
    <sheetView zoomScaleNormal="100" workbookViewId="0"/>
  </sheetViews>
  <sheetFormatPr defaultColWidth="8.81640625" defaultRowHeight="15.5" x14ac:dyDescent="0.35"/>
  <cols>
    <col min="1" max="1" width="8.6328125" style="594" customWidth="1"/>
    <col min="2" max="2" width="10.453125" style="379" customWidth="1"/>
    <col min="3" max="3" width="60.453125" style="594" customWidth="1"/>
    <col min="4" max="4" width="23.36328125" style="594" bestFit="1" customWidth="1"/>
    <col min="5" max="5" width="13.90625" style="594" bestFit="1" customWidth="1"/>
    <col min="6" max="6" width="11.453125" style="594" customWidth="1"/>
    <col min="7" max="7" width="14.54296875" style="594" customWidth="1"/>
    <col min="8" max="8" width="13" style="594" customWidth="1"/>
    <col min="9" max="9" width="13.1796875" style="594" customWidth="1"/>
    <col min="10" max="10" width="8.81640625" style="594"/>
    <col min="11" max="11" width="9.54296875" style="594" customWidth="1"/>
    <col min="12" max="12" width="12.81640625" style="594" customWidth="1"/>
    <col min="13" max="13" width="13" style="594" customWidth="1"/>
    <col min="14" max="14" width="11.453125" style="594" customWidth="1"/>
    <col min="15" max="15" width="13.90625" style="594" bestFit="1" customWidth="1"/>
    <col min="16" max="16" width="11" style="594" customWidth="1"/>
    <col min="17" max="17" width="13.453125" style="594" customWidth="1"/>
    <col min="18" max="18" width="13" style="594" customWidth="1"/>
    <col min="19" max="19" width="11.1796875" style="594" customWidth="1"/>
    <col min="20" max="16384" width="8.81640625" style="594"/>
  </cols>
  <sheetData>
    <row r="1" spans="2:96" ht="22" customHeight="1" x14ac:dyDescent="0.35"/>
    <row r="2" spans="2:96" x14ac:dyDescent="0.35">
      <c r="B2" s="972" t="s">
        <v>925</v>
      </c>
    </row>
    <row r="4" spans="2:96" s="379" customFormat="1" x14ac:dyDescent="0.35">
      <c r="C4" s="595"/>
      <c r="D4" s="559" t="s">
        <v>0</v>
      </c>
      <c r="E4" s="559" t="s">
        <v>14</v>
      </c>
      <c r="F4" s="559" t="s">
        <v>15</v>
      </c>
      <c r="G4" s="559" t="s">
        <v>16</v>
      </c>
      <c r="H4" s="559" t="s">
        <v>17</v>
      </c>
      <c r="I4" s="559" t="s">
        <v>18</v>
      </c>
      <c r="J4" s="559" t="s">
        <v>19</v>
      </c>
      <c r="K4" s="559" t="s">
        <v>20</v>
      </c>
      <c r="L4" s="559" t="s">
        <v>51</v>
      </c>
      <c r="M4" s="559" t="s">
        <v>52</v>
      </c>
      <c r="N4" s="559" t="s">
        <v>53</v>
      </c>
      <c r="O4" s="559" t="s">
        <v>54</v>
      </c>
      <c r="P4" s="559" t="s">
        <v>94</v>
      </c>
      <c r="Q4" s="559" t="s">
        <v>95</v>
      </c>
      <c r="R4" s="559" t="s">
        <v>96</v>
      </c>
      <c r="S4" s="559" t="s">
        <v>115</v>
      </c>
    </row>
    <row r="5" spans="2:96" ht="29.15" customHeight="1" x14ac:dyDescent="0.35">
      <c r="B5" s="1302" t="s">
        <v>1244</v>
      </c>
      <c r="C5" s="1304"/>
      <c r="D5" s="1305" t="s">
        <v>1243</v>
      </c>
      <c r="E5" s="1307"/>
      <c r="F5" s="1307"/>
      <c r="G5" s="1307"/>
      <c r="H5" s="1307"/>
      <c r="I5" s="1307"/>
      <c r="J5" s="1307"/>
      <c r="K5" s="1307"/>
      <c r="L5" s="1307"/>
      <c r="M5" s="1307"/>
      <c r="N5" s="1307"/>
      <c r="O5" s="1307"/>
      <c r="P5" s="1307"/>
      <c r="Q5" s="1307"/>
      <c r="R5" s="1307"/>
      <c r="S5" s="1306"/>
    </row>
    <row r="6" spans="2:96" ht="14.5" customHeight="1" x14ac:dyDescent="0.35">
      <c r="B6" s="1305"/>
      <c r="C6" s="1306"/>
      <c r="D6" s="1282" t="s">
        <v>1242</v>
      </c>
      <c r="E6" s="1308" t="s">
        <v>1241</v>
      </c>
      <c r="F6" s="1309"/>
      <c r="G6" s="1309"/>
      <c r="H6" s="1309"/>
      <c r="I6" s="1310"/>
      <c r="J6" s="1308" t="s">
        <v>1240</v>
      </c>
      <c r="K6" s="1309"/>
      <c r="L6" s="1309"/>
      <c r="M6" s="1309"/>
      <c r="N6" s="1310"/>
      <c r="O6" s="1308" t="s">
        <v>1239</v>
      </c>
      <c r="P6" s="1309"/>
      <c r="Q6" s="1309"/>
      <c r="R6" s="1309"/>
      <c r="S6" s="1310"/>
    </row>
    <row r="7" spans="2:96" ht="33.65" customHeight="1" x14ac:dyDescent="0.35">
      <c r="B7" s="1305"/>
      <c r="C7" s="1306"/>
      <c r="D7" s="1282"/>
      <c r="E7" s="1302" t="s">
        <v>1238</v>
      </c>
      <c r="F7" s="1303"/>
      <c r="G7" s="1303"/>
      <c r="H7" s="1303"/>
      <c r="I7" s="1304"/>
      <c r="J7" s="1302" t="s">
        <v>1238</v>
      </c>
      <c r="K7" s="1303"/>
      <c r="L7" s="1303"/>
      <c r="M7" s="1303"/>
      <c r="N7" s="1304"/>
      <c r="O7" s="1302" t="s">
        <v>1238</v>
      </c>
      <c r="P7" s="1303"/>
      <c r="Q7" s="1303"/>
      <c r="R7" s="1303"/>
      <c r="S7" s="1304"/>
    </row>
    <row r="8" spans="2:96" ht="33.65" customHeight="1" x14ac:dyDescent="0.35">
      <c r="B8" s="1305"/>
      <c r="C8" s="1306"/>
      <c r="D8" s="1282"/>
      <c r="E8" s="596"/>
      <c r="F8" s="1302" t="s">
        <v>1237</v>
      </c>
      <c r="G8" s="1303"/>
      <c r="H8" s="1303"/>
      <c r="I8" s="1304"/>
      <c r="J8" s="596"/>
      <c r="K8" s="1302" t="s">
        <v>1237</v>
      </c>
      <c r="L8" s="1303"/>
      <c r="M8" s="1303"/>
      <c r="N8" s="1304"/>
      <c r="O8" s="596"/>
      <c r="P8" s="1302" t="s">
        <v>1237</v>
      </c>
      <c r="Q8" s="1303"/>
      <c r="R8" s="1303"/>
      <c r="S8" s="1304"/>
    </row>
    <row r="9" spans="2:96" ht="46.5" x14ac:dyDescent="0.35">
      <c r="B9" s="1305"/>
      <c r="C9" s="1306"/>
      <c r="D9" s="1282"/>
      <c r="E9" s="558"/>
      <c r="F9" s="558"/>
      <c r="G9" s="532" t="s">
        <v>1234</v>
      </c>
      <c r="H9" s="532" t="s">
        <v>1236</v>
      </c>
      <c r="I9" s="532" t="s">
        <v>1232</v>
      </c>
      <c r="J9" s="558"/>
      <c r="K9" s="558"/>
      <c r="L9" s="532" t="s">
        <v>1234</v>
      </c>
      <c r="M9" s="532" t="s">
        <v>1235</v>
      </c>
      <c r="N9" s="532" t="s">
        <v>1232</v>
      </c>
      <c r="O9" s="558"/>
      <c r="P9" s="558"/>
      <c r="Q9" s="532" t="s">
        <v>1234</v>
      </c>
      <c r="R9" s="532" t="s">
        <v>1233</v>
      </c>
      <c r="S9" s="532" t="s">
        <v>1232</v>
      </c>
    </row>
    <row r="10" spans="2:96" s="599" customFormat="1" ht="31" x14ac:dyDescent="0.35">
      <c r="B10" s="600"/>
      <c r="C10" s="601" t="s">
        <v>1231</v>
      </c>
      <c r="D10" s="602"/>
      <c r="E10" s="613"/>
      <c r="F10" s="613"/>
      <c r="G10" s="613"/>
      <c r="H10" s="613"/>
      <c r="I10" s="613"/>
      <c r="J10" s="613"/>
      <c r="K10" s="613"/>
      <c r="L10" s="613"/>
      <c r="M10" s="613"/>
      <c r="N10" s="613"/>
      <c r="O10" s="613"/>
      <c r="P10" s="613"/>
      <c r="Q10" s="613"/>
      <c r="R10" s="613"/>
      <c r="S10" s="614"/>
      <c r="T10" s="594"/>
      <c r="U10" s="594"/>
      <c r="V10" s="594"/>
      <c r="W10" s="594"/>
      <c r="X10" s="594"/>
      <c r="Y10" s="594"/>
      <c r="Z10" s="594"/>
      <c r="AA10" s="594"/>
      <c r="AB10" s="594"/>
      <c r="AC10" s="594"/>
      <c r="AD10" s="594"/>
      <c r="AE10" s="594"/>
      <c r="AF10" s="594"/>
      <c r="AG10" s="594"/>
      <c r="AH10" s="594"/>
      <c r="AI10" s="594"/>
      <c r="AJ10" s="594"/>
      <c r="AK10" s="594"/>
      <c r="AL10" s="594"/>
      <c r="AM10" s="594"/>
      <c r="AN10" s="594"/>
      <c r="AO10" s="594"/>
      <c r="AP10" s="594"/>
      <c r="AQ10" s="594"/>
      <c r="AR10" s="594"/>
      <c r="AS10" s="594"/>
      <c r="AT10" s="594"/>
      <c r="AU10" s="594"/>
      <c r="AV10" s="594"/>
      <c r="AW10" s="594"/>
      <c r="AX10" s="594"/>
      <c r="AY10" s="594"/>
      <c r="AZ10" s="594"/>
      <c r="BA10" s="594"/>
      <c r="BB10" s="594"/>
      <c r="BC10" s="594"/>
      <c r="BD10" s="594"/>
      <c r="BE10" s="594"/>
      <c r="BF10" s="594"/>
      <c r="BG10" s="594"/>
      <c r="BH10" s="594"/>
      <c r="BI10" s="594"/>
      <c r="BJ10" s="594"/>
      <c r="BK10" s="594"/>
      <c r="BL10" s="594"/>
      <c r="BM10" s="594"/>
      <c r="BN10" s="594"/>
      <c r="BO10" s="594"/>
      <c r="BP10" s="594"/>
      <c r="BQ10" s="594"/>
      <c r="BR10" s="594"/>
      <c r="BS10" s="594"/>
      <c r="BT10" s="594"/>
      <c r="BU10" s="594"/>
      <c r="BV10" s="594"/>
      <c r="BW10" s="594"/>
      <c r="BX10" s="594"/>
      <c r="BY10" s="594"/>
      <c r="BZ10" s="594"/>
      <c r="CA10" s="594"/>
      <c r="CB10" s="594"/>
      <c r="CC10" s="594"/>
      <c r="CD10" s="594"/>
      <c r="CE10" s="594"/>
      <c r="CF10" s="594"/>
      <c r="CG10" s="594"/>
      <c r="CH10" s="594"/>
      <c r="CI10" s="594"/>
      <c r="CJ10" s="594"/>
      <c r="CK10" s="594"/>
      <c r="CL10" s="594"/>
      <c r="CM10" s="594"/>
      <c r="CN10" s="594"/>
      <c r="CO10" s="594"/>
      <c r="CP10" s="594"/>
      <c r="CQ10" s="594"/>
      <c r="CR10" s="594"/>
    </row>
    <row r="11" spans="2:96" ht="31" x14ac:dyDescent="0.35">
      <c r="B11" s="540">
        <v>1</v>
      </c>
      <c r="C11" s="977" t="s">
        <v>1230</v>
      </c>
      <c r="D11" s="978">
        <v>1528.164074771496</v>
      </c>
      <c r="E11" s="978">
        <v>1088.0589976658623</v>
      </c>
      <c r="F11" s="979"/>
      <c r="G11" s="979"/>
      <c r="H11" s="979"/>
      <c r="I11" s="979"/>
      <c r="J11" s="979"/>
      <c r="K11" s="979"/>
      <c r="L11" s="979"/>
      <c r="M11" s="979"/>
      <c r="N11" s="979"/>
      <c r="O11" s="978">
        <v>1088.0589976658623</v>
      </c>
      <c r="P11" s="979"/>
      <c r="Q11" s="979"/>
      <c r="R11" s="979"/>
      <c r="S11" s="979"/>
    </row>
    <row r="12" spans="2:96" x14ac:dyDescent="0.35">
      <c r="B12" s="540">
        <v>2</v>
      </c>
      <c r="C12" s="980" t="s">
        <v>1229</v>
      </c>
      <c r="D12" s="981">
        <v>0</v>
      </c>
      <c r="E12" s="981"/>
      <c r="F12" s="578"/>
      <c r="G12" s="578"/>
      <c r="H12" s="578"/>
      <c r="I12" s="578"/>
      <c r="J12" s="578"/>
      <c r="K12" s="578"/>
      <c r="L12" s="578"/>
      <c r="M12" s="578"/>
      <c r="N12" s="578"/>
      <c r="O12" s="981"/>
      <c r="P12" s="578"/>
      <c r="Q12" s="578"/>
      <c r="R12" s="578"/>
      <c r="S12" s="578"/>
    </row>
    <row r="13" spans="2:96" x14ac:dyDescent="0.35">
      <c r="B13" s="540">
        <v>3</v>
      </c>
      <c r="C13" s="982" t="s">
        <v>40</v>
      </c>
      <c r="D13" s="981">
        <v>0</v>
      </c>
      <c r="E13" s="981"/>
      <c r="F13" s="578"/>
      <c r="G13" s="578"/>
      <c r="H13" s="578"/>
      <c r="I13" s="578"/>
      <c r="J13" s="578"/>
      <c r="K13" s="578"/>
      <c r="L13" s="578"/>
      <c r="M13" s="578"/>
      <c r="N13" s="578"/>
      <c r="O13" s="981"/>
      <c r="P13" s="578"/>
      <c r="Q13" s="578"/>
      <c r="R13" s="578"/>
      <c r="S13" s="578"/>
    </row>
    <row r="14" spans="2:96" x14ac:dyDescent="0.35">
      <c r="B14" s="540">
        <v>4</v>
      </c>
      <c r="C14" s="592" t="s">
        <v>34</v>
      </c>
      <c r="D14" s="981">
        <v>0</v>
      </c>
      <c r="E14" s="981"/>
      <c r="F14" s="578"/>
      <c r="G14" s="578"/>
      <c r="H14" s="578"/>
      <c r="I14" s="578"/>
      <c r="J14" s="578"/>
      <c r="K14" s="578"/>
      <c r="L14" s="578"/>
      <c r="M14" s="578"/>
      <c r="N14" s="578"/>
      <c r="O14" s="981"/>
      <c r="P14" s="578"/>
      <c r="Q14" s="578"/>
      <c r="R14" s="578"/>
      <c r="S14" s="578"/>
    </row>
    <row r="15" spans="2:96" x14ac:dyDescent="0.35">
      <c r="B15" s="540">
        <v>5</v>
      </c>
      <c r="C15" s="592" t="s">
        <v>1224</v>
      </c>
      <c r="D15" s="981">
        <v>0</v>
      </c>
      <c r="E15" s="983"/>
      <c r="F15" s="397"/>
      <c r="G15" s="585"/>
      <c r="H15" s="397"/>
      <c r="I15" s="397"/>
      <c r="J15" s="585"/>
      <c r="K15" s="585"/>
      <c r="L15" s="585"/>
      <c r="M15" s="585"/>
      <c r="N15" s="585"/>
      <c r="O15" s="984"/>
      <c r="P15" s="585"/>
      <c r="Q15" s="585"/>
      <c r="R15" s="585"/>
      <c r="S15" s="585"/>
    </row>
    <row r="16" spans="2:96" x14ac:dyDescent="0.35">
      <c r="B16" s="540">
        <v>6</v>
      </c>
      <c r="C16" s="592" t="s">
        <v>1212</v>
      </c>
      <c r="D16" s="981">
        <v>0</v>
      </c>
      <c r="E16" s="983"/>
      <c r="F16" s="982"/>
      <c r="G16" s="612"/>
      <c r="H16" s="592"/>
      <c r="I16" s="592"/>
      <c r="J16" s="578"/>
      <c r="K16" s="578"/>
      <c r="L16" s="612"/>
      <c r="M16" s="578"/>
      <c r="N16" s="578"/>
      <c r="O16" s="981"/>
      <c r="P16" s="578"/>
      <c r="Q16" s="612"/>
      <c r="R16" s="578"/>
      <c r="S16" s="578"/>
    </row>
    <row r="17" spans="2:96" x14ac:dyDescent="0.35">
      <c r="B17" s="540">
        <v>7</v>
      </c>
      <c r="C17" s="982" t="s">
        <v>42</v>
      </c>
      <c r="D17" s="981">
        <v>0</v>
      </c>
      <c r="E17" s="983"/>
      <c r="F17" s="982"/>
      <c r="G17" s="578"/>
      <c r="H17" s="982"/>
      <c r="I17" s="982"/>
      <c r="J17" s="578"/>
      <c r="K17" s="578"/>
      <c r="L17" s="578"/>
      <c r="M17" s="578"/>
      <c r="N17" s="578"/>
      <c r="O17" s="981"/>
      <c r="P17" s="578"/>
      <c r="Q17" s="578"/>
      <c r="R17" s="578"/>
      <c r="S17" s="578"/>
    </row>
    <row r="18" spans="2:96" x14ac:dyDescent="0.35">
      <c r="B18" s="540">
        <v>8</v>
      </c>
      <c r="C18" s="592" t="s">
        <v>1228</v>
      </c>
      <c r="D18" s="981">
        <v>0</v>
      </c>
      <c r="E18" s="981"/>
      <c r="F18" s="578"/>
      <c r="G18" s="578"/>
      <c r="H18" s="578"/>
      <c r="I18" s="578"/>
      <c r="J18" s="578"/>
      <c r="K18" s="578"/>
      <c r="L18" s="578"/>
      <c r="M18" s="578"/>
      <c r="N18" s="578"/>
      <c r="O18" s="981"/>
      <c r="P18" s="578"/>
      <c r="Q18" s="578"/>
      <c r="R18" s="578"/>
      <c r="S18" s="578"/>
    </row>
    <row r="19" spans="2:96" x14ac:dyDescent="0.35">
      <c r="B19" s="540">
        <v>9</v>
      </c>
      <c r="C19" s="985" t="s">
        <v>34</v>
      </c>
      <c r="D19" s="981">
        <v>0</v>
      </c>
      <c r="E19" s="981"/>
      <c r="F19" s="578"/>
      <c r="G19" s="578"/>
      <c r="H19" s="578"/>
      <c r="I19" s="578"/>
      <c r="J19" s="578"/>
      <c r="K19" s="578"/>
      <c r="L19" s="578"/>
      <c r="M19" s="578"/>
      <c r="N19" s="578"/>
      <c r="O19" s="981"/>
      <c r="P19" s="578"/>
      <c r="Q19" s="578"/>
      <c r="R19" s="578"/>
      <c r="S19" s="578"/>
    </row>
    <row r="20" spans="2:96" s="599" customFormat="1" x14ac:dyDescent="0.35">
      <c r="B20" s="540">
        <v>10</v>
      </c>
      <c r="C20" s="606" t="s">
        <v>1224</v>
      </c>
      <c r="D20" s="984">
        <v>0</v>
      </c>
      <c r="E20" s="984"/>
      <c r="F20" s="585"/>
      <c r="G20" s="585"/>
      <c r="H20" s="585"/>
      <c r="I20" s="585"/>
      <c r="J20" s="585"/>
      <c r="K20" s="585"/>
      <c r="L20" s="585"/>
      <c r="M20" s="585"/>
      <c r="N20" s="585"/>
      <c r="O20" s="984"/>
      <c r="P20" s="585"/>
      <c r="Q20" s="585"/>
      <c r="R20" s="585"/>
      <c r="S20" s="585"/>
      <c r="T20" s="594"/>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R20" s="594"/>
      <c r="AS20" s="594"/>
      <c r="AT20" s="594"/>
      <c r="AU20" s="594"/>
      <c r="AV20" s="594"/>
      <c r="AW20" s="594"/>
      <c r="AX20" s="594"/>
      <c r="AY20" s="594"/>
      <c r="AZ20" s="594"/>
      <c r="BA20" s="594"/>
      <c r="BB20" s="594"/>
      <c r="BC20" s="594"/>
      <c r="BD20" s="594"/>
      <c r="BE20" s="594"/>
      <c r="BF20" s="594"/>
      <c r="BG20" s="594"/>
      <c r="BH20" s="594"/>
      <c r="BI20" s="594"/>
      <c r="BJ20" s="594"/>
      <c r="BK20" s="594"/>
      <c r="BL20" s="594"/>
      <c r="BM20" s="594"/>
      <c r="BN20" s="594"/>
      <c r="BO20" s="594"/>
      <c r="BP20" s="594"/>
      <c r="BQ20" s="594"/>
      <c r="BR20" s="594"/>
      <c r="BS20" s="594"/>
      <c r="BT20" s="594"/>
      <c r="BU20" s="594"/>
      <c r="BV20" s="594"/>
      <c r="BW20" s="594"/>
      <c r="BX20" s="594"/>
      <c r="BY20" s="594"/>
      <c r="BZ20" s="594"/>
      <c r="CA20" s="594"/>
      <c r="CB20" s="594"/>
      <c r="CC20" s="594"/>
      <c r="CD20" s="594"/>
      <c r="CE20" s="594"/>
      <c r="CF20" s="594"/>
      <c r="CG20" s="594"/>
      <c r="CH20" s="594"/>
      <c r="CI20" s="594"/>
      <c r="CJ20" s="594"/>
      <c r="CK20" s="594"/>
      <c r="CL20" s="594"/>
      <c r="CM20" s="594"/>
      <c r="CN20" s="594"/>
      <c r="CO20" s="594"/>
      <c r="CP20" s="594"/>
      <c r="CQ20" s="594"/>
      <c r="CR20" s="594"/>
    </row>
    <row r="21" spans="2:96" x14ac:dyDescent="0.35">
      <c r="B21" s="540">
        <v>11</v>
      </c>
      <c r="C21" s="985" t="s">
        <v>1212</v>
      </c>
      <c r="D21" s="981">
        <v>0</v>
      </c>
      <c r="E21" s="981"/>
      <c r="F21" s="578"/>
      <c r="G21" s="612"/>
      <c r="H21" s="578"/>
      <c r="I21" s="578"/>
      <c r="J21" s="578"/>
      <c r="K21" s="578"/>
      <c r="L21" s="612"/>
      <c r="M21" s="578"/>
      <c r="N21" s="578"/>
      <c r="O21" s="981"/>
      <c r="P21" s="578"/>
      <c r="Q21" s="612"/>
      <c r="R21" s="578"/>
      <c r="S21" s="578"/>
    </row>
    <row r="22" spans="2:96" x14ac:dyDescent="0.35">
      <c r="B22" s="540">
        <v>12</v>
      </c>
      <c r="C22" s="592" t="s">
        <v>1227</v>
      </c>
      <c r="D22" s="981">
        <v>0</v>
      </c>
      <c r="E22" s="981"/>
      <c r="F22" s="578"/>
      <c r="G22" s="578"/>
      <c r="H22" s="578"/>
      <c r="I22" s="578"/>
      <c r="J22" s="578"/>
      <c r="K22" s="578"/>
      <c r="L22" s="578"/>
      <c r="M22" s="578"/>
      <c r="N22" s="578"/>
      <c r="O22" s="981"/>
      <c r="P22" s="578"/>
      <c r="Q22" s="578"/>
      <c r="R22" s="578"/>
      <c r="S22" s="578"/>
    </row>
    <row r="23" spans="2:96" x14ac:dyDescent="0.35">
      <c r="B23" s="540">
        <v>13</v>
      </c>
      <c r="C23" s="985" t="s">
        <v>34</v>
      </c>
      <c r="D23" s="981">
        <v>0</v>
      </c>
      <c r="E23" s="981"/>
      <c r="F23" s="578"/>
      <c r="G23" s="578"/>
      <c r="H23" s="578"/>
      <c r="I23" s="578"/>
      <c r="J23" s="578"/>
      <c r="K23" s="578"/>
      <c r="L23" s="578"/>
      <c r="M23" s="578"/>
      <c r="N23" s="578"/>
      <c r="O23" s="981"/>
      <c r="P23" s="578"/>
      <c r="Q23" s="578"/>
      <c r="R23" s="578"/>
      <c r="S23" s="578"/>
    </row>
    <row r="24" spans="2:96" s="599" customFormat="1" x14ac:dyDescent="0.35">
      <c r="B24" s="540">
        <v>14</v>
      </c>
      <c r="C24" s="606" t="s">
        <v>1224</v>
      </c>
      <c r="D24" s="984">
        <v>0</v>
      </c>
      <c r="E24" s="984"/>
      <c r="F24" s="585"/>
      <c r="G24" s="585"/>
      <c r="H24" s="585"/>
      <c r="I24" s="585"/>
      <c r="J24" s="585"/>
      <c r="K24" s="585"/>
      <c r="L24" s="585"/>
      <c r="M24" s="585"/>
      <c r="N24" s="585"/>
      <c r="O24" s="984"/>
      <c r="P24" s="585"/>
      <c r="Q24" s="585"/>
      <c r="R24" s="585"/>
      <c r="S24" s="585"/>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4"/>
      <c r="AS24" s="594"/>
      <c r="AT24" s="594"/>
      <c r="AU24" s="594"/>
      <c r="AV24" s="594"/>
      <c r="AW24" s="594"/>
      <c r="AX24" s="594"/>
      <c r="AY24" s="594"/>
      <c r="AZ24" s="594"/>
      <c r="BA24" s="594"/>
      <c r="BB24" s="594"/>
      <c r="BC24" s="594"/>
      <c r="BD24" s="594"/>
      <c r="BE24" s="594"/>
      <c r="BF24" s="594"/>
      <c r="BG24" s="594"/>
      <c r="BH24" s="594"/>
      <c r="BI24" s="594"/>
      <c r="BJ24" s="594"/>
      <c r="BK24" s="594"/>
      <c r="BL24" s="594"/>
      <c r="BM24" s="594"/>
      <c r="BN24" s="594"/>
      <c r="BO24" s="594"/>
      <c r="BP24" s="594"/>
      <c r="BQ24" s="594"/>
      <c r="BR24" s="594"/>
      <c r="BS24" s="594"/>
      <c r="BT24" s="594"/>
      <c r="BU24" s="594"/>
      <c r="BV24" s="594"/>
      <c r="BW24" s="594"/>
      <c r="BX24" s="594"/>
      <c r="BY24" s="594"/>
      <c r="BZ24" s="594"/>
      <c r="CA24" s="594"/>
      <c r="CB24" s="594"/>
      <c r="CC24" s="594"/>
      <c r="CD24" s="594"/>
      <c r="CE24" s="594"/>
      <c r="CF24" s="594"/>
      <c r="CG24" s="594"/>
      <c r="CH24" s="594"/>
      <c r="CI24" s="594"/>
      <c r="CJ24" s="594"/>
      <c r="CK24" s="594"/>
      <c r="CL24" s="594"/>
      <c r="CM24" s="594"/>
      <c r="CN24" s="594"/>
      <c r="CO24" s="594"/>
      <c r="CP24" s="594"/>
      <c r="CQ24" s="594"/>
      <c r="CR24" s="594"/>
    </row>
    <row r="25" spans="2:96" x14ac:dyDescent="0.35">
      <c r="B25" s="540">
        <v>15</v>
      </c>
      <c r="C25" s="985" t="s">
        <v>1212</v>
      </c>
      <c r="D25" s="981">
        <v>0</v>
      </c>
      <c r="E25" s="981"/>
      <c r="F25" s="578"/>
      <c r="G25" s="612"/>
      <c r="H25" s="578"/>
      <c r="I25" s="578"/>
      <c r="J25" s="578"/>
      <c r="K25" s="578"/>
      <c r="L25" s="612"/>
      <c r="M25" s="578"/>
      <c r="N25" s="578"/>
      <c r="O25" s="981"/>
      <c r="P25" s="578"/>
      <c r="Q25" s="612"/>
      <c r="R25" s="578"/>
      <c r="S25" s="578"/>
    </row>
    <row r="26" spans="2:96" x14ac:dyDescent="0.35">
      <c r="B26" s="540">
        <v>16</v>
      </c>
      <c r="C26" s="592" t="s">
        <v>1226</v>
      </c>
      <c r="D26" s="981">
        <v>0</v>
      </c>
      <c r="E26" s="981"/>
      <c r="F26" s="578"/>
      <c r="G26" s="578"/>
      <c r="H26" s="578"/>
      <c r="I26" s="578"/>
      <c r="J26" s="578"/>
      <c r="K26" s="578"/>
      <c r="L26" s="578"/>
      <c r="M26" s="578"/>
      <c r="N26" s="578"/>
      <c r="O26" s="981"/>
      <c r="P26" s="578"/>
      <c r="Q26" s="578"/>
      <c r="R26" s="578"/>
      <c r="S26" s="578"/>
    </row>
    <row r="27" spans="2:96" x14ac:dyDescent="0.35">
      <c r="B27" s="540">
        <v>17</v>
      </c>
      <c r="C27" s="985" t="s">
        <v>34</v>
      </c>
      <c r="D27" s="981">
        <v>0</v>
      </c>
      <c r="E27" s="981"/>
      <c r="F27" s="578"/>
      <c r="G27" s="578"/>
      <c r="H27" s="578"/>
      <c r="I27" s="578"/>
      <c r="J27" s="578"/>
      <c r="K27" s="578"/>
      <c r="L27" s="578"/>
      <c r="M27" s="578"/>
      <c r="N27" s="578"/>
      <c r="O27" s="981"/>
      <c r="P27" s="578"/>
      <c r="Q27" s="578"/>
      <c r="R27" s="578"/>
      <c r="S27" s="578"/>
    </row>
    <row r="28" spans="2:96" s="599" customFormat="1" x14ac:dyDescent="0.35">
      <c r="B28" s="540">
        <v>18</v>
      </c>
      <c r="C28" s="606" t="s">
        <v>1224</v>
      </c>
      <c r="D28" s="984">
        <v>0</v>
      </c>
      <c r="E28" s="984"/>
      <c r="F28" s="585"/>
      <c r="G28" s="585"/>
      <c r="H28" s="585"/>
      <c r="I28" s="585"/>
      <c r="J28" s="585"/>
      <c r="K28" s="585"/>
      <c r="L28" s="585"/>
      <c r="M28" s="585"/>
      <c r="N28" s="585"/>
      <c r="O28" s="984"/>
      <c r="P28" s="585"/>
      <c r="Q28" s="585"/>
      <c r="R28" s="585"/>
      <c r="S28" s="585"/>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c r="BC28" s="594"/>
      <c r="BD28" s="594"/>
      <c r="BE28" s="594"/>
      <c r="BF28" s="594"/>
      <c r="BG28" s="594"/>
      <c r="BH28" s="594"/>
      <c r="BI28" s="594"/>
      <c r="BJ28" s="594"/>
      <c r="BK28" s="594"/>
      <c r="BL28" s="594"/>
      <c r="BM28" s="594"/>
      <c r="BN28" s="594"/>
      <c r="BO28" s="594"/>
      <c r="BP28" s="594"/>
      <c r="BQ28" s="594"/>
      <c r="BR28" s="594"/>
      <c r="BS28" s="594"/>
      <c r="BT28" s="594"/>
      <c r="BU28" s="594"/>
      <c r="BV28" s="594"/>
      <c r="BW28" s="594"/>
      <c r="BX28" s="594"/>
      <c r="BY28" s="594"/>
      <c r="BZ28" s="594"/>
      <c r="CA28" s="594"/>
      <c r="CB28" s="594"/>
      <c r="CC28" s="594"/>
      <c r="CD28" s="594"/>
      <c r="CE28" s="594"/>
      <c r="CF28" s="594"/>
      <c r="CG28" s="594"/>
      <c r="CH28" s="594"/>
      <c r="CI28" s="594"/>
      <c r="CJ28" s="594"/>
      <c r="CK28" s="594"/>
      <c r="CL28" s="594"/>
      <c r="CM28" s="594"/>
      <c r="CN28" s="594"/>
      <c r="CO28" s="594"/>
      <c r="CP28" s="594"/>
      <c r="CQ28" s="594"/>
      <c r="CR28" s="594"/>
    </row>
    <row r="29" spans="2:96" x14ac:dyDescent="0.35">
      <c r="B29" s="540">
        <v>19</v>
      </c>
      <c r="C29" s="985" t="s">
        <v>1212</v>
      </c>
      <c r="D29" s="981">
        <v>0</v>
      </c>
      <c r="E29" s="981"/>
      <c r="F29" s="578"/>
      <c r="G29" s="612"/>
      <c r="H29" s="578"/>
      <c r="I29" s="578"/>
      <c r="J29" s="578"/>
      <c r="K29" s="578"/>
      <c r="L29" s="612"/>
      <c r="M29" s="578"/>
      <c r="N29" s="578"/>
      <c r="O29" s="981"/>
      <c r="P29" s="578"/>
      <c r="Q29" s="612"/>
      <c r="R29" s="578"/>
      <c r="S29" s="578"/>
    </row>
    <row r="30" spans="2:96" ht="31" x14ac:dyDescent="0.35">
      <c r="B30" s="540">
        <v>20</v>
      </c>
      <c r="C30" s="980" t="s">
        <v>1225</v>
      </c>
      <c r="D30" s="981">
        <v>0</v>
      </c>
      <c r="E30" s="981"/>
      <c r="F30" s="578"/>
      <c r="G30" s="578"/>
      <c r="H30" s="578"/>
      <c r="I30" s="578"/>
      <c r="J30" s="578"/>
      <c r="K30" s="578"/>
      <c r="L30" s="578"/>
      <c r="M30" s="578"/>
      <c r="N30" s="578"/>
      <c r="O30" s="981"/>
      <c r="P30" s="578"/>
      <c r="Q30" s="578"/>
      <c r="R30" s="578"/>
      <c r="S30" s="578"/>
    </row>
    <row r="31" spans="2:96" x14ac:dyDescent="0.35">
      <c r="B31" s="540">
        <v>21</v>
      </c>
      <c r="C31" s="592" t="s">
        <v>34</v>
      </c>
      <c r="D31" s="981">
        <v>0</v>
      </c>
      <c r="E31" s="981"/>
      <c r="F31" s="578"/>
      <c r="G31" s="578"/>
      <c r="H31" s="578"/>
      <c r="I31" s="578"/>
      <c r="J31" s="578"/>
      <c r="K31" s="578"/>
      <c r="L31" s="578"/>
      <c r="M31" s="578"/>
      <c r="N31" s="578"/>
      <c r="O31" s="981"/>
      <c r="P31" s="578"/>
      <c r="Q31" s="578"/>
      <c r="R31" s="578"/>
      <c r="S31" s="578"/>
    </row>
    <row r="32" spans="2:96" s="599" customFormat="1" x14ac:dyDescent="0.35">
      <c r="B32" s="540">
        <v>22</v>
      </c>
      <c r="C32" s="606" t="s">
        <v>1224</v>
      </c>
      <c r="D32" s="984">
        <v>0</v>
      </c>
      <c r="E32" s="984"/>
      <c r="F32" s="585"/>
      <c r="G32" s="585"/>
      <c r="H32" s="585"/>
      <c r="I32" s="585"/>
      <c r="J32" s="585"/>
      <c r="K32" s="585"/>
      <c r="L32" s="585"/>
      <c r="M32" s="585"/>
      <c r="N32" s="585"/>
      <c r="O32" s="984"/>
      <c r="P32" s="585"/>
      <c r="Q32" s="585"/>
      <c r="R32" s="585"/>
      <c r="S32" s="585"/>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4"/>
      <c r="AR32" s="594"/>
      <c r="AS32" s="594"/>
      <c r="AT32" s="594"/>
      <c r="AU32" s="594"/>
      <c r="AV32" s="594"/>
      <c r="AW32" s="594"/>
      <c r="AX32" s="594"/>
      <c r="AY32" s="594"/>
      <c r="AZ32" s="594"/>
      <c r="BA32" s="594"/>
      <c r="BB32" s="594"/>
      <c r="BC32" s="594"/>
      <c r="BD32" s="594"/>
      <c r="BE32" s="594"/>
      <c r="BF32" s="594"/>
      <c r="BG32" s="594"/>
      <c r="BH32" s="594"/>
      <c r="BI32" s="594"/>
      <c r="BJ32" s="594"/>
      <c r="BK32" s="594"/>
      <c r="BL32" s="594"/>
      <c r="BM32" s="594"/>
      <c r="BN32" s="594"/>
      <c r="BO32" s="594"/>
      <c r="BP32" s="594"/>
      <c r="BQ32" s="594"/>
      <c r="BR32" s="594"/>
      <c r="BS32" s="594"/>
      <c r="BT32" s="594"/>
      <c r="BU32" s="594"/>
      <c r="BV32" s="594"/>
      <c r="BW32" s="594"/>
      <c r="BX32" s="594"/>
      <c r="BY32" s="594"/>
      <c r="BZ32" s="594"/>
      <c r="CA32" s="594"/>
      <c r="CB32" s="594"/>
      <c r="CC32" s="594"/>
      <c r="CD32" s="594"/>
      <c r="CE32" s="594"/>
      <c r="CF32" s="594"/>
      <c r="CG32" s="594"/>
      <c r="CH32" s="594"/>
      <c r="CI32" s="594"/>
      <c r="CJ32" s="594"/>
      <c r="CK32" s="594"/>
      <c r="CL32" s="594"/>
      <c r="CM32" s="594"/>
      <c r="CN32" s="594"/>
      <c r="CO32" s="594"/>
      <c r="CP32" s="594"/>
      <c r="CQ32" s="594"/>
      <c r="CR32" s="594"/>
    </row>
    <row r="33" spans="2:96" x14ac:dyDescent="0.35">
      <c r="B33" s="540">
        <v>23</v>
      </c>
      <c r="C33" s="592" t="s">
        <v>1212</v>
      </c>
      <c r="D33" s="981">
        <v>0</v>
      </c>
      <c r="E33" s="981"/>
      <c r="F33" s="578"/>
      <c r="G33" s="612"/>
      <c r="H33" s="578"/>
      <c r="I33" s="578"/>
      <c r="J33" s="578"/>
      <c r="K33" s="578"/>
      <c r="L33" s="612"/>
      <c r="M33" s="578"/>
      <c r="N33" s="578"/>
      <c r="O33" s="981"/>
      <c r="P33" s="578"/>
      <c r="Q33" s="612"/>
      <c r="R33" s="578"/>
      <c r="S33" s="578"/>
    </row>
    <row r="34" spans="2:96" x14ac:dyDescent="0.35">
      <c r="B34" s="540">
        <v>24</v>
      </c>
      <c r="C34" s="980" t="s">
        <v>46</v>
      </c>
      <c r="D34" s="981">
        <v>1528.164074771496</v>
      </c>
      <c r="E34" s="981">
        <v>1088.0589976658623</v>
      </c>
      <c r="F34" s="578"/>
      <c r="G34" s="578"/>
      <c r="H34" s="578"/>
      <c r="I34" s="585"/>
      <c r="J34" s="612"/>
      <c r="K34" s="612"/>
      <c r="L34" s="612"/>
      <c r="M34" s="612"/>
      <c r="N34" s="612"/>
      <c r="O34" s="984">
        <v>1088.0589976658623</v>
      </c>
      <c r="P34" s="585"/>
      <c r="Q34" s="585"/>
      <c r="R34" s="585"/>
      <c r="S34" s="585"/>
    </row>
    <row r="35" spans="2:96" ht="31" x14ac:dyDescent="0.35">
      <c r="B35" s="540">
        <v>25</v>
      </c>
      <c r="C35" s="592" t="s">
        <v>1223</v>
      </c>
      <c r="D35" s="981">
        <v>849.75480907228973</v>
      </c>
      <c r="E35" s="981">
        <v>849.75480907228973</v>
      </c>
      <c r="F35" s="578"/>
      <c r="G35" s="578"/>
      <c r="H35" s="578"/>
      <c r="I35" s="585"/>
      <c r="J35" s="612"/>
      <c r="K35" s="612"/>
      <c r="L35" s="612"/>
      <c r="M35" s="612"/>
      <c r="N35" s="612"/>
      <c r="O35" s="984">
        <v>849.75480907228973</v>
      </c>
      <c r="P35" s="585"/>
      <c r="Q35" s="585"/>
      <c r="R35" s="585"/>
      <c r="S35" s="585"/>
    </row>
    <row r="36" spans="2:96" x14ac:dyDescent="0.35">
      <c r="B36" s="540">
        <v>26</v>
      </c>
      <c r="C36" s="592" t="s">
        <v>1222</v>
      </c>
      <c r="D36" s="981">
        <v>120.03748115364029</v>
      </c>
      <c r="E36" s="981">
        <v>120.03748115364029</v>
      </c>
      <c r="F36" s="578"/>
      <c r="G36" s="578"/>
      <c r="H36" s="578"/>
      <c r="I36" s="585"/>
      <c r="J36" s="612"/>
      <c r="K36" s="612"/>
      <c r="L36" s="612"/>
      <c r="M36" s="612"/>
      <c r="N36" s="612"/>
      <c r="O36" s="984">
        <v>120.03748115364029</v>
      </c>
      <c r="P36" s="585"/>
      <c r="Q36" s="585"/>
      <c r="R36" s="585"/>
      <c r="S36" s="585"/>
    </row>
    <row r="37" spans="2:96" x14ac:dyDescent="0.35">
      <c r="B37" s="540">
        <v>27</v>
      </c>
      <c r="C37" s="592" t="s">
        <v>1221</v>
      </c>
      <c r="D37" s="981">
        <v>288.49740522486582</v>
      </c>
      <c r="E37" s="981">
        <v>118.26670743993222</v>
      </c>
      <c r="F37" s="578"/>
      <c r="G37" s="578"/>
      <c r="H37" s="578"/>
      <c r="I37" s="585"/>
      <c r="J37" s="612"/>
      <c r="K37" s="612"/>
      <c r="L37" s="612"/>
      <c r="M37" s="612"/>
      <c r="N37" s="612"/>
      <c r="O37" s="984">
        <v>118.26670743993222</v>
      </c>
      <c r="P37" s="585"/>
      <c r="Q37" s="585"/>
      <c r="R37" s="585"/>
      <c r="S37" s="585"/>
    </row>
    <row r="38" spans="2:96" x14ac:dyDescent="0.35">
      <c r="B38" s="540">
        <v>28</v>
      </c>
      <c r="C38" s="618" t="s">
        <v>1220</v>
      </c>
      <c r="D38" s="981">
        <v>0</v>
      </c>
      <c r="E38" s="981"/>
      <c r="F38" s="578"/>
      <c r="G38" s="578"/>
      <c r="H38" s="578"/>
      <c r="I38" s="585"/>
      <c r="J38" s="585"/>
      <c r="K38" s="585"/>
      <c r="L38" s="585"/>
      <c r="M38" s="585"/>
      <c r="N38" s="585"/>
      <c r="O38" s="984"/>
      <c r="P38" s="585"/>
      <c r="Q38" s="585"/>
      <c r="R38" s="585"/>
      <c r="S38" s="585"/>
    </row>
    <row r="39" spans="2:96" x14ac:dyDescent="0.35">
      <c r="B39" s="540">
        <v>29</v>
      </c>
      <c r="C39" s="606" t="s">
        <v>1219</v>
      </c>
      <c r="D39" s="981">
        <v>0</v>
      </c>
      <c r="E39" s="981"/>
      <c r="F39" s="578"/>
      <c r="G39" s="585"/>
      <c r="H39" s="578"/>
      <c r="I39" s="585"/>
      <c r="J39" s="585"/>
      <c r="K39" s="585"/>
      <c r="L39" s="585"/>
      <c r="M39" s="585"/>
      <c r="N39" s="585"/>
      <c r="O39" s="984"/>
      <c r="P39" s="585"/>
      <c r="Q39" s="585"/>
      <c r="R39" s="585"/>
      <c r="S39" s="585"/>
    </row>
    <row r="40" spans="2:96" x14ac:dyDescent="0.35">
      <c r="B40" s="540">
        <v>30</v>
      </c>
      <c r="C40" s="606" t="s">
        <v>1218</v>
      </c>
      <c r="D40" s="981">
        <v>0</v>
      </c>
      <c r="E40" s="981"/>
      <c r="F40" s="578"/>
      <c r="G40" s="585"/>
      <c r="H40" s="578"/>
      <c r="I40" s="585"/>
      <c r="J40" s="585"/>
      <c r="K40" s="585"/>
      <c r="L40" s="585"/>
      <c r="M40" s="585"/>
      <c r="N40" s="585"/>
      <c r="O40" s="984"/>
      <c r="P40" s="585"/>
      <c r="Q40" s="585"/>
      <c r="R40" s="585"/>
      <c r="S40" s="585"/>
    </row>
    <row r="41" spans="2:96" ht="31" x14ac:dyDescent="0.35">
      <c r="B41" s="540">
        <v>31</v>
      </c>
      <c r="C41" s="398" t="s">
        <v>1217</v>
      </c>
      <c r="D41" s="981">
        <v>0</v>
      </c>
      <c r="E41" s="981"/>
      <c r="F41" s="578"/>
      <c r="G41" s="585"/>
      <c r="H41" s="578"/>
      <c r="I41" s="585"/>
      <c r="J41" s="585"/>
      <c r="K41" s="585"/>
      <c r="L41" s="585"/>
      <c r="M41" s="585"/>
      <c r="N41" s="585"/>
      <c r="O41" s="984"/>
      <c r="P41" s="585"/>
      <c r="Q41" s="585"/>
      <c r="R41" s="585"/>
      <c r="S41" s="585"/>
    </row>
    <row r="42" spans="2:96" s="599" customFormat="1" x14ac:dyDescent="0.35">
      <c r="B42" s="540">
        <v>32</v>
      </c>
      <c r="C42" s="608" t="s">
        <v>1216</v>
      </c>
      <c r="D42" s="984">
        <v>1528.164074771496</v>
      </c>
      <c r="E42" s="984">
        <v>1088.0589976658623</v>
      </c>
      <c r="F42" s="585"/>
      <c r="G42" s="585"/>
      <c r="H42" s="585"/>
      <c r="I42" s="585"/>
      <c r="J42" s="585"/>
      <c r="K42" s="585"/>
      <c r="L42" s="585"/>
      <c r="M42" s="585"/>
      <c r="N42" s="585"/>
      <c r="O42" s="984">
        <v>1088.0589976658623</v>
      </c>
      <c r="P42" s="585"/>
      <c r="Q42" s="585"/>
      <c r="R42" s="585"/>
      <c r="S42" s="585"/>
      <c r="T42" s="594"/>
      <c r="U42" s="594"/>
      <c r="V42" s="594"/>
      <c r="W42" s="594"/>
      <c r="X42" s="594"/>
      <c r="Y42" s="594"/>
      <c r="Z42" s="594"/>
      <c r="AA42" s="594"/>
      <c r="AB42" s="594"/>
      <c r="AC42" s="594"/>
      <c r="AD42" s="594"/>
      <c r="AE42" s="594"/>
      <c r="AF42" s="594"/>
      <c r="AG42" s="594"/>
      <c r="AH42" s="594"/>
      <c r="AI42" s="594"/>
      <c r="AJ42" s="594"/>
      <c r="AK42" s="594"/>
      <c r="AL42" s="594"/>
      <c r="AM42" s="594"/>
      <c r="AN42" s="594"/>
      <c r="AO42" s="594"/>
      <c r="AP42" s="594"/>
      <c r="AQ42" s="594"/>
      <c r="AR42" s="594"/>
      <c r="AS42" s="594"/>
      <c r="AT42" s="594"/>
      <c r="AU42" s="594"/>
      <c r="AV42" s="594"/>
      <c r="AW42" s="594"/>
      <c r="AX42" s="594"/>
      <c r="AY42" s="594"/>
      <c r="AZ42" s="594"/>
      <c r="BA42" s="594"/>
      <c r="BB42" s="594"/>
      <c r="BC42" s="594"/>
      <c r="BD42" s="594"/>
      <c r="BE42" s="594"/>
      <c r="BF42" s="594"/>
      <c r="BG42" s="594"/>
      <c r="BH42" s="594"/>
      <c r="BI42" s="594"/>
      <c r="BJ42" s="594"/>
      <c r="BK42" s="594"/>
      <c r="BL42" s="594"/>
      <c r="BM42" s="594"/>
      <c r="BN42" s="594"/>
      <c r="BO42" s="594"/>
      <c r="BP42" s="594"/>
      <c r="BQ42" s="594"/>
      <c r="BR42" s="594"/>
      <c r="BS42" s="594"/>
      <c r="BT42" s="594"/>
      <c r="BU42" s="594"/>
      <c r="BV42" s="594"/>
      <c r="BW42" s="594"/>
      <c r="BX42" s="594"/>
      <c r="BY42" s="594"/>
      <c r="BZ42" s="594"/>
      <c r="CA42" s="594"/>
      <c r="CB42" s="594"/>
      <c r="CC42" s="594"/>
      <c r="CD42" s="594"/>
      <c r="CE42" s="594"/>
      <c r="CF42" s="594"/>
      <c r="CG42" s="594"/>
      <c r="CH42" s="594"/>
      <c r="CI42" s="594"/>
      <c r="CJ42" s="594"/>
      <c r="CK42" s="594"/>
      <c r="CL42" s="594"/>
      <c r="CM42" s="594"/>
      <c r="CN42" s="594"/>
      <c r="CO42" s="594"/>
      <c r="CP42" s="594"/>
      <c r="CQ42" s="594"/>
      <c r="CR42" s="594"/>
    </row>
    <row r="43" spans="2:96" s="599" customFormat="1" ht="31" x14ac:dyDescent="0.35">
      <c r="B43" s="600"/>
      <c r="C43" s="601" t="s">
        <v>1215</v>
      </c>
      <c r="D43" s="986"/>
      <c r="E43" s="987"/>
      <c r="F43" s="603"/>
      <c r="G43" s="603"/>
      <c r="H43" s="603"/>
      <c r="I43" s="603"/>
      <c r="J43" s="603"/>
      <c r="K43" s="603"/>
      <c r="L43" s="603"/>
      <c r="M43" s="603"/>
      <c r="N43" s="603"/>
      <c r="O43" s="603"/>
      <c r="P43" s="603"/>
      <c r="Q43" s="603"/>
      <c r="R43" s="603"/>
      <c r="S43" s="604"/>
      <c r="T43" s="594"/>
      <c r="U43" s="594"/>
      <c r="V43" s="594"/>
      <c r="W43" s="594"/>
      <c r="X43" s="594"/>
      <c r="Y43" s="594"/>
      <c r="Z43" s="594"/>
      <c r="AA43" s="594"/>
      <c r="AB43" s="594"/>
      <c r="AC43" s="594"/>
      <c r="AD43" s="594"/>
      <c r="AE43" s="594"/>
      <c r="AF43" s="594"/>
      <c r="AG43" s="594"/>
      <c r="AH43" s="594"/>
      <c r="AI43" s="594"/>
      <c r="AJ43" s="594"/>
      <c r="AK43" s="594"/>
      <c r="AL43" s="594"/>
      <c r="AM43" s="594"/>
      <c r="AN43" s="594"/>
      <c r="AO43" s="594"/>
      <c r="AP43" s="594"/>
      <c r="AQ43" s="594"/>
      <c r="AR43" s="594"/>
      <c r="AS43" s="594"/>
      <c r="AT43" s="594"/>
      <c r="AU43" s="594"/>
      <c r="AV43" s="594"/>
      <c r="AW43" s="594"/>
      <c r="AX43" s="594"/>
      <c r="AY43" s="594"/>
      <c r="AZ43" s="594"/>
      <c r="BA43" s="594"/>
      <c r="BB43" s="594"/>
      <c r="BC43" s="594"/>
      <c r="BD43" s="594"/>
      <c r="BE43" s="594"/>
      <c r="BF43" s="594"/>
      <c r="BG43" s="594"/>
      <c r="BH43" s="594"/>
      <c r="BI43" s="594"/>
      <c r="BJ43" s="594"/>
      <c r="BK43" s="594"/>
      <c r="BL43" s="594"/>
      <c r="BM43" s="594"/>
      <c r="BN43" s="594"/>
      <c r="BO43" s="594"/>
      <c r="BP43" s="594"/>
      <c r="BQ43" s="594"/>
      <c r="BR43" s="594"/>
      <c r="BS43" s="594"/>
      <c r="BT43" s="594"/>
      <c r="BU43" s="594"/>
      <c r="BV43" s="594"/>
      <c r="BW43" s="594"/>
      <c r="BX43" s="594"/>
      <c r="BY43" s="594"/>
      <c r="BZ43" s="594"/>
      <c r="CA43" s="594"/>
      <c r="CB43" s="594"/>
      <c r="CC43" s="594"/>
      <c r="CD43" s="594"/>
      <c r="CE43" s="594"/>
      <c r="CF43" s="594"/>
      <c r="CG43" s="594"/>
      <c r="CH43" s="594"/>
      <c r="CI43" s="594"/>
      <c r="CJ43" s="594"/>
      <c r="CK43" s="594"/>
      <c r="CL43" s="594"/>
      <c r="CM43" s="594"/>
      <c r="CN43" s="594"/>
      <c r="CO43" s="594"/>
      <c r="CP43" s="594"/>
      <c r="CQ43" s="594"/>
      <c r="CR43" s="594"/>
    </row>
    <row r="44" spans="2:96" ht="31" x14ac:dyDescent="0.35">
      <c r="B44" s="530">
        <v>33</v>
      </c>
      <c r="C44" s="597" t="s">
        <v>1214</v>
      </c>
      <c r="D44" s="988">
        <v>1179.335925228504</v>
      </c>
      <c r="E44" s="612"/>
      <c r="F44" s="612"/>
      <c r="G44" s="612"/>
      <c r="H44" s="612"/>
      <c r="I44" s="612"/>
      <c r="J44" s="612"/>
      <c r="K44" s="612"/>
      <c r="L44" s="612"/>
      <c r="M44" s="612"/>
      <c r="N44" s="612"/>
      <c r="O44" s="612"/>
      <c r="P44" s="612"/>
      <c r="Q44" s="612"/>
      <c r="R44" s="612"/>
      <c r="S44" s="612"/>
    </row>
    <row r="45" spans="2:96" x14ac:dyDescent="0.35">
      <c r="B45" s="530">
        <v>34</v>
      </c>
      <c r="C45" s="397" t="s">
        <v>34</v>
      </c>
      <c r="D45" s="988">
        <v>1179.335925228504</v>
      </c>
      <c r="E45" s="612"/>
      <c r="F45" s="612"/>
      <c r="G45" s="612"/>
      <c r="H45" s="612"/>
      <c r="I45" s="612"/>
      <c r="J45" s="612"/>
      <c r="K45" s="612"/>
      <c r="L45" s="612"/>
      <c r="M45" s="612"/>
      <c r="N45" s="612"/>
      <c r="O45" s="612"/>
      <c r="P45" s="612"/>
      <c r="Q45" s="612"/>
      <c r="R45" s="612"/>
      <c r="S45" s="612"/>
    </row>
    <row r="46" spans="2:96" x14ac:dyDescent="0.35">
      <c r="B46" s="530">
        <v>35</v>
      </c>
      <c r="C46" s="397" t="s">
        <v>68</v>
      </c>
      <c r="D46" s="988">
        <v>0</v>
      </c>
      <c r="E46" s="612"/>
      <c r="F46" s="612"/>
      <c r="G46" s="612"/>
      <c r="H46" s="612"/>
      <c r="I46" s="612"/>
      <c r="J46" s="612"/>
      <c r="K46" s="612"/>
      <c r="L46" s="612"/>
      <c r="M46" s="612"/>
      <c r="N46" s="612"/>
      <c r="O46" s="612"/>
      <c r="P46" s="612"/>
      <c r="Q46" s="612"/>
      <c r="R46" s="612"/>
      <c r="S46" s="612"/>
    </row>
    <row r="47" spans="2:96" x14ac:dyDescent="0.35">
      <c r="B47" s="530">
        <v>36</v>
      </c>
      <c r="C47" s="397" t="s">
        <v>1212</v>
      </c>
      <c r="D47" s="988">
        <v>0</v>
      </c>
      <c r="E47" s="612"/>
      <c r="F47" s="612"/>
      <c r="G47" s="612"/>
      <c r="H47" s="612"/>
      <c r="I47" s="612"/>
      <c r="J47" s="612"/>
      <c r="K47" s="612"/>
      <c r="L47" s="612"/>
      <c r="M47" s="612"/>
      <c r="N47" s="612"/>
      <c r="O47" s="612"/>
      <c r="P47" s="612"/>
      <c r="Q47" s="612"/>
      <c r="R47" s="612"/>
      <c r="S47" s="612"/>
    </row>
    <row r="48" spans="2:96" ht="31" x14ac:dyDescent="0.35">
      <c r="B48" s="530">
        <v>37</v>
      </c>
      <c r="C48" s="597" t="s">
        <v>1213</v>
      </c>
      <c r="D48" s="988">
        <v>0</v>
      </c>
      <c r="E48" s="612"/>
      <c r="F48" s="612"/>
      <c r="G48" s="612"/>
      <c r="H48" s="612"/>
      <c r="I48" s="612"/>
      <c r="J48" s="612"/>
      <c r="K48" s="612"/>
      <c r="L48" s="612"/>
      <c r="M48" s="612"/>
      <c r="N48" s="612"/>
      <c r="O48" s="612"/>
      <c r="P48" s="612"/>
      <c r="Q48" s="612"/>
      <c r="R48" s="612"/>
      <c r="S48" s="612"/>
    </row>
    <row r="49" spans="1:96" x14ac:dyDescent="0.35">
      <c r="B49" s="530">
        <v>38</v>
      </c>
      <c r="C49" s="397" t="s">
        <v>34</v>
      </c>
      <c r="D49" s="988">
        <v>0</v>
      </c>
      <c r="E49" s="612"/>
      <c r="F49" s="612"/>
      <c r="G49" s="612"/>
      <c r="H49" s="612"/>
      <c r="I49" s="612"/>
      <c r="J49" s="612"/>
      <c r="K49" s="612"/>
      <c r="L49" s="612"/>
      <c r="M49" s="612"/>
      <c r="N49" s="612"/>
      <c r="O49" s="612"/>
      <c r="P49" s="612"/>
      <c r="Q49" s="612"/>
      <c r="R49" s="612"/>
      <c r="S49" s="612"/>
    </row>
    <row r="50" spans="1:96" x14ac:dyDescent="0.35">
      <c r="B50" s="530">
        <v>39</v>
      </c>
      <c r="C50" s="397" t="s">
        <v>68</v>
      </c>
      <c r="D50" s="988">
        <v>0</v>
      </c>
      <c r="E50" s="612"/>
      <c r="F50" s="612"/>
      <c r="G50" s="612"/>
      <c r="H50" s="612"/>
      <c r="I50" s="612"/>
      <c r="J50" s="612"/>
      <c r="K50" s="612"/>
      <c r="L50" s="612"/>
      <c r="M50" s="612"/>
      <c r="N50" s="612"/>
      <c r="O50" s="612"/>
      <c r="P50" s="612"/>
      <c r="Q50" s="612"/>
      <c r="R50" s="612"/>
      <c r="S50" s="612"/>
    </row>
    <row r="51" spans="1:96" x14ac:dyDescent="0.35">
      <c r="B51" s="530">
        <v>40</v>
      </c>
      <c r="C51" s="397" t="s">
        <v>1212</v>
      </c>
      <c r="D51" s="988">
        <v>0</v>
      </c>
      <c r="E51" s="612"/>
      <c r="F51" s="612"/>
      <c r="G51" s="612"/>
      <c r="H51" s="612"/>
      <c r="I51" s="612"/>
      <c r="J51" s="612"/>
      <c r="K51" s="612"/>
      <c r="L51" s="612"/>
      <c r="M51" s="612"/>
      <c r="N51" s="612"/>
      <c r="O51" s="612"/>
      <c r="P51" s="612"/>
      <c r="Q51" s="612"/>
      <c r="R51" s="612"/>
      <c r="S51" s="612"/>
    </row>
    <row r="52" spans="1:96" x14ac:dyDescent="0.35">
      <c r="B52" s="517">
        <v>41</v>
      </c>
      <c r="C52" s="430" t="s">
        <v>1211</v>
      </c>
      <c r="D52" s="981">
        <v>0</v>
      </c>
      <c r="E52" s="612"/>
      <c r="F52" s="612"/>
      <c r="G52" s="612"/>
      <c r="H52" s="612"/>
      <c r="I52" s="612"/>
      <c r="J52" s="612"/>
      <c r="K52" s="612"/>
      <c r="L52" s="612"/>
      <c r="M52" s="612"/>
      <c r="N52" s="612"/>
      <c r="O52" s="612"/>
      <c r="P52" s="612"/>
      <c r="Q52" s="612"/>
      <c r="R52" s="612"/>
      <c r="S52" s="612"/>
    </row>
    <row r="53" spans="1:96" x14ac:dyDescent="0.35">
      <c r="B53" s="517">
        <v>42</v>
      </c>
      <c r="C53" s="430" t="s">
        <v>1210</v>
      </c>
      <c r="D53" s="981">
        <v>20.7</v>
      </c>
      <c r="E53" s="612"/>
      <c r="F53" s="612"/>
      <c r="G53" s="612"/>
      <c r="H53" s="612"/>
      <c r="I53" s="612"/>
      <c r="J53" s="612"/>
      <c r="K53" s="612"/>
      <c r="L53" s="612"/>
      <c r="M53" s="612"/>
      <c r="N53" s="612"/>
      <c r="O53" s="612"/>
      <c r="P53" s="612"/>
      <c r="Q53" s="612"/>
      <c r="R53" s="612"/>
      <c r="S53" s="612"/>
    </row>
    <row r="54" spans="1:96" x14ac:dyDescent="0.35">
      <c r="B54" s="517">
        <v>43</v>
      </c>
      <c r="C54" s="430" t="s">
        <v>1209</v>
      </c>
      <c r="D54" s="981">
        <v>0</v>
      </c>
      <c r="E54" s="612"/>
      <c r="F54" s="612"/>
      <c r="G54" s="612"/>
      <c r="H54" s="612"/>
      <c r="I54" s="612"/>
      <c r="J54" s="612"/>
      <c r="K54" s="612"/>
      <c r="L54" s="612"/>
      <c r="M54" s="612"/>
      <c r="N54" s="612"/>
      <c r="O54" s="612"/>
      <c r="P54" s="612"/>
      <c r="Q54" s="612"/>
      <c r="R54" s="612"/>
      <c r="S54" s="612"/>
    </row>
    <row r="55" spans="1:96" x14ac:dyDescent="0.35">
      <c r="B55" s="517">
        <v>44</v>
      </c>
      <c r="C55" s="430" t="s">
        <v>1208</v>
      </c>
      <c r="D55" s="981">
        <v>123.10000000000001</v>
      </c>
      <c r="E55" s="612"/>
      <c r="F55" s="612"/>
      <c r="G55" s="612"/>
      <c r="H55" s="612"/>
      <c r="I55" s="612"/>
      <c r="J55" s="612"/>
      <c r="K55" s="612"/>
      <c r="L55" s="612"/>
      <c r="M55" s="612"/>
      <c r="N55" s="612"/>
      <c r="O55" s="612"/>
      <c r="P55" s="612"/>
      <c r="Q55" s="612"/>
      <c r="R55" s="612"/>
      <c r="S55" s="612"/>
    </row>
    <row r="56" spans="1:96" x14ac:dyDescent="0.35">
      <c r="B56" s="517">
        <v>45</v>
      </c>
      <c r="C56" s="608" t="s">
        <v>1207</v>
      </c>
      <c r="D56" s="981">
        <v>2851.2999999999997</v>
      </c>
      <c r="E56" s="612"/>
      <c r="F56" s="612"/>
      <c r="G56" s="612"/>
      <c r="H56" s="612"/>
      <c r="I56" s="612"/>
      <c r="J56" s="612"/>
      <c r="K56" s="612"/>
      <c r="L56" s="612"/>
      <c r="M56" s="612"/>
      <c r="N56" s="612"/>
      <c r="O56" s="612"/>
      <c r="P56" s="612"/>
      <c r="Q56" s="612"/>
      <c r="R56" s="612"/>
      <c r="S56" s="612"/>
    </row>
    <row r="57" spans="1:96" s="599" customFormat="1" ht="31" x14ac:dyDescent="0.35">
      <c r="A57" s="599" t="s">
        <v>1206</v>
      </c>
      <c r="B57" s="989"/>
      <c r="C57" s="601" t="s">
        <v>1841</v>
      </c>
      <c r="D57" s="986"/>
      <c r="E57" s="613"/>
      <c r="F57" s="613"/>
      <c r="G57" s="613"/>
      <c r="H57" s="613"/>
      <c r="I57" s="613"/>
      <c r="J57" s="613"/>
      <c r="K57" s="613"/>
      <c r="L57" s="613"/>
      <c r="M57" s="613"/>
      <c r="N57" s="613"/>
      <c r="O57" s="613"/>
      <c r="P57" s="613"/>
      <c r="Q57" s="613"/>
      <c r="R57" s="613"/>
      <c r="S57" s="614"/>
      <c r="T57" s="594"/>
      <c r="U57" s="594"/>
      <c r="V57" s="594"/>
      <c r="W57" s="594"/>
      <c r="X57" s="594"/>
      <c r="Y57" s="594"/>
      <c r="Z57" s="594"/>
      <c r="AA57" s="594"/>
      <c r="AB57" s="594"/>
      <c r="AC57" s="594"/>
      <c r="AD57" s="594"/>
      <c r="AE57" s="594"/>
      <c r="AF57" s="594"/>
      <c r="AG57" s="594"/>
      <c r="AH57" s="594"/>
      <c r="AI57" s="594"/>
      <c r="AJ57" s="594"/>
      <c r="AK57" s="594"/>
      <c r="AL57" s="594"/>
      <c r="AM57" s="594"/>
      <c r="AN57" s="594"/>
      <c r="AO57" s="594"/>
      <c r="AP57" s="594"/>
      <c r="AQ57" s="594"/>
      <c r="AR57" s="594"/>
      <c r="AS57" s="594"/>
      <c r="AT57" s="594"/>
      <c r="AU57" s="594"/>
      <c r="AV57" s="594"/>
      <c r="AW57" s="594"/>
      <c r="AX57" s="594"/>
      <c r="AY57" s="594"/>
      <c r="AZ57" s="594"/>
      <c r="BA57" s="594"/>
      <c r="BB57" s="594"/>
      <c r="BC57" s="594"/>
      <c r="BD57" s="594"/>
      <c r="BE57" s="594"/>
      <c r="BF57" s="594"/>
      <c r="BG57" s="594"/>
      <c r="BH57" s="594"/>
      <c r="BI57" s="594"/>
      <c r="BJ57" s="594"/>
      <c r="BK57" s="594"/>
      <c r="BL57" s="594"/>
      <c r="BM57" s="594"/>
      <c r="BN57" s="594"/>
      <c r="BO57" s="594"/>
      <c r="BP57" s="594"/>
      <c r="BQ57" s="594"/>
      <c r="BR57" s="594"/>
      <c r="BS57" s="594"/>
      <c r="BT57" s="594"/>
      <c r="BU57" s="594"/>
      <c r="BV57" s="594"/>
      <c r="BW57" s="594"/>
      <c r="BX57" s="594"/>
      <c r="BY57" s="594"/>
      <c r="BZ57" s="594"/>
      <c r="CA57" s="594"/>
      <c r="CB57" s="594"/>
      <c r="CC57" s="594"/>
      <c r="CD57" s="594"/>
      <c r="CE57" s="594"/>
      <c r="CF57" s="594"/>
      <c r="CG57" s="594"/>
      <c r="CH57" s="594"/>
      <c r="CI57" s="594"/>
      <c r="CJ57" s="594"/>
      <c r="CK57" s="594"/>
      <c r="CL57" s="594"/>
      <c r="CM57" s="594"/>
      <c r="CN57" s="594"/>
      <c r="CO57" s="594"/>
      <c r="CP57" s="594"/>
      <c r="CQ57" s="594"/>
      <c r="CR57" s="594"/>
    </row>
    <row r="58" spans="1:96" x14ac:dyDescent="0.35">
      <c r="B58" s="517">
        <v>46</v>
      </c>
      <c r="C58" s="430" t="s">
        <v>1205</v>
      </c>
      <c r="D58" s="981">
        <v>0</v>
      </c>
      <c r="E58" s="612"/>
      <c r="F58" s="612"/>
      <c r="G58" s="612"/>
      <c r="H58" s="612"/>
      <c r="I58" s="612"/>
      <c r="J58" s="612"/>
      <c r="K58" s="612"/>
      <c r="L58" s="612"/>
      <c r="M58" s="612"/>
      <c r="N58" s="612"/>
      <c r="O58" s="612"/>
      <c r="P58" s="612"/>
      <c r="Q58" s="612"/>
      <c r="R58" s="612"/>
      <c r="S58" s="612"/>
    </row>
    <row r="59" spans="1:96" x14ac:dyDescent="0.35">
      <c r="B59" s="517">
        <v>47</v>
      </c>
      <c r="C59" s="430" t="s">
        <v>1204</v>
      </c>
      <c r="D59" s="981">
        <v>428.2</v>
      </c>
      <c r="E59" s="612"/>
      <c r="F59" s="612"/>
      <c r="G59" s="612"/>
      <c r="H59" s="612"/>
      <c r="I59" s="612"/>
      <c r="J59" s="612"/>
      <c r="K59" s="612"/>
      <c r="L59" s="612"/>
      <c r="M59" s="612"/>
      <c r="N59" s="612"/>
      <c r="O59" s="612"/>
      <c r="P59" s="612"/>
      <c r="Q59" s="612"/>
      <c r="R59" s="612"/>
      <c r="S59" s="612"/>
    </row>
    <row r="60" spans="1:96" x14ac:dyDescent="0.35">
      <c r="B60" s="517">
        <v>48</v>
      </c>
      <c r="C60" s="430" t="s">
        <v>1203</v>
      </c>
      <c r="D60" s="981">
        <v>37.200000000000003</v>
      </c>
      <c r="E60" s="612"/>
      <c r="F60" s="612"/>
      <c r="G60" s="612"/>
      <c r="H60" s="612"/>
      <c r="I60" s="612"/>
      <c r="J60" s="612"/>
      <c r="K60" s="612"/>
      <c r="L60" s="612"/>
      <c r="M60" s="612"/>
      <c r="N60" s="612"/>
      <c r="O60" s="612"/>
      <c r="P60" s="612"/>
      <c r="Q60" s="612"/>
      <c r="R60" s="612"/>
      <c r="S60" s="612"/>
    </row>
    <row r="61" spans="1:96" ht="38.25" customHeight="1" x14ac:dyDescent="0.35">
      <c r="B61" s="517">
        <v>49</v>
      </c>
      <c r="C61" s="429" t="s">
        <v>1202</v>
      </c>
      <c r="D61" s="981">
        <v>465.4</v>
      </c>
      <c r="E61" s="612"/>
      <c r="F61" s="612"/>
      <c r="G61" s="612"/>
      <c r="H61" s="612"/>
      <c r="I61" s="612"/>
      <c r="J61" s="612"/>
      <c r="K61" s="612"/>
      <c r="L61" s="612"/>
      <c r="M61" s="612"/>
      <c r="N61" s="612"/>
      <c r="O61" s="612"/>
      <c r="P61" s="612"/>
      <c r="Q61" s="612"/>
      <c r="R61" s="612"/>
      <c r="S61" s="612"/>
    </row>
    <row r="62" spans="1:96" s="599" customFormat="1" x14ac:dyDescent="0.35">
      <c r="B62" s="517">
        <v>50</v>
      </c>
      <c r="C62" s="608" t="s">
        <v>1201</v>
      </c>
      <c r="D62" s="984">
        <v>3316.7</v>
      </c>
      <c r="E62" s="612"/>
      <c r="F62" s="612"/>
      <c r="G62" s="612"/>
      <c r="H62" s="612"/>
      <c r="I62" s="612"/>
      <c r="J62" s="612"/>
      <c r="K62" s="612"/>
      <c r="L62" s="612"/>
      <c r="M62" s="612"/>
      <c r="N62" s="612"/>
      <c r="O62" s="612"/>
      <c r="P62" s="612"/>
      <c r="Q62" s="612"/>
      <c r="R62" s="612"/>
      <c r="S62" s="612"/>
      <c r="T62" s="594"/>
      <c r="U62" s="594"/>
      <c r="V62" s="594"/>
      <c r="W62" s="594"/>
      <c r="X62" s="594"/>
      <c r="Y62" s="594"/>
      <c r="Z62" s="594"/>
      <c r="AA62" s="594"/>
      <c r="AB62" s="594"/>
      <c r="AC62" s="594"/>
      <c r="AD62" s="594"/>
      <c r="AE62" s="594"/>
      <c r="AF62" s="594"/>
      <c r="AG62" s="594"/>
      <c r="AH62" s="594"/>
      <c r="AI62" s="594"/>
      <c r="AJ62" s="594"/>
      <c r="AK62" s="594"/>
      <c r="AL62" s="594"/>
      <c r="AM62" s="594"/>
      <c r="AN62" s="594"/>
      <c r="AO62" s="594"/>
      <c r="AP62" s="594"/>
      <c r="AQ62" s="594"/>
      <c r="AR62" s="594"/>
      <c r="AS62" s="594"/>
      <c r="AT62" s="594"/>
      <c r="AU62" s="594"/>
      <c r="AV62" s="594"/>
      <c r="AW62" s="594"/>
      <c r="AX62" s="594"/>
      <c r="AY62" s="594"/>
      <c r="AZ62" s="594"/>
      <c r="BA62" s="594"/>
      <c r="BB62" s="594"/>
      <c r="BC62" s="594"/>
      <c r="BD62" s="594"/>
      <c r="BE62" s="594"/>
      <c r="BF62" s="594"/>
      <c r="BG62" s="594"/>
      <c r="BH62" s="594"/>
      <c r="BI62" s="594"/>
      <c r="BJ62" s="594"/>
      <c r="BK62" s="594"/>
      <c r="BL62" s="594"/>
      <c r="BM62" s="594"/>
      <c r="BN62" s="594"/>
      <c r="BO62" s="594"/>
      <c r="BP62" s="594"/>
      <c r="BQ62" s="594"/>
      <c r="BR62" s="594"/>
      <c r="BS62" s="594"/>
      <c r="BT62" s="594"/>
      <c r="BU62" s="594"/>
      <c r="BV62" s="594"/>
      <c r="BW62" s="594"/>
      <c r="BX62" s="594"/>
      <c r="BY62" s="594"/>
      <c r="BZ62" s="594"/>
      <c r="CA62" s="594"/>
      <c r="CB62" s="594"/>
      <c r="CC62" s="594"/>
      <c r="CD62" s="594"/>
      <c r="CE62" s="594"/>
      <c r="CF62" s="594"/>
      <c r="CG62" s="594"/>
      <c r="CH62" s="594"/>
      <c r="CI62" s="594"/>
      <c r="CJ62" s="594"/>
      <c r="CK62" s="594"/>
      <c r="CL62" s="594"/>
      <c r="CM62" s="594"/>
      <c r="CN62" s="594"/>
      <c r="CO62" s="594"/>
      <c r="CP62" s="594"/>
      <c r="CQ62" s="594"/>
      <c r="CR62" s="594"/>
    </row>
    <row r="63" spans="1:96" x14ac:dyDescent="0.35">
      <c r="B63" s="594"/>
    </row>
    <row r="64" spans="1:96" x14ac:dyDescent="0.35">
      <c r="B64" s="594"/>
    </row>
    <row r="65" s="594" customFormat="1" x14ac:dyDescent="0.35"/>
    <row r="66" s="594" customFormat="1" x14ac:dyDescent="0.35"/>
    <row r="67" s="594" customFormat="1" x14ac:dyDescent="0.35"/>
    <row r="68" s="594" customFormat="1" x14ac:dyDescent="0.35"/>
    <row r="69" s="594" customFormat="1" x14ac:dyDescent="0.35"/>
    <row r="70" s="594" customFormat="1" x14ac:dyDescent="0.35"/>
    <row r="71" s="594" customFormat="1" x14ac:dyDescent="0.35"/>
    <row r="72" s="594" customFormat="1" x14ac:dyDescent="0.35"/>
    <row r="73" s="594" customFormat="1" x14ac:dyDescent="0.35"/>
    <row r="74" s="594" customFormat="1" x14ac:dyDescent="0.35"/>
    <row r="75" s="594" customFormat="1" x14ac:dyDescent="0.35"/>
    <row r="76" s="594" customFormat="1" x14ac:dyDescent="0.35"/>
    <row r="77" s="594" customFormat="1" x14ac:dyDescent="0.35"/>
    <row r="78" s="594" customFormat="1" x14ac:dyDescent="0.35"/>
    <row r="79" s="594" customFormat="1" x14ac:dyDescent="0.35"/>
    <row r="80" s="594" customFormat="1" x14ac:dyDescent="0.35"/>
    <row r="81" s="594" customFormat="1" x14ac:dyDescent="0.35"/>
    <row r="82" s="594" customFormat="1" x14ac:dyDescent="0.35"/>
    <row r="83" s="594" customFormat="1" x14ac:dyDescent="0.35"/>
    <row r="84" s="594" customFormat="1" x14ac:dyDescent="0.35"/>
    <row r="85" s="594" customFormat="1" x14ac:dyDescent="0.35"/>
    <row r="86" s="594" customFormat="1" x14ac:dyDescent="0.35"/>
    <row r="87" s="594" customFormat="1" x14ac:dyDescent="0.35"/>
    <row r="88" s="594" customFormat="1" x14ac:dyDescent="0.35"/>
    <row r="89" s="594" customFormat="1" x14ac:dyDescent="0.35"/>
    <row r="90" s="594" customFormat="1" x14ac:dyDescent="0.35"/>
    <row r="91" s="594" customFormat="1" x14ac:dyDescent="0.35"/>
    <row r="92" s="594" customFormat="1" x14ac:dyDescent="0.35"/>
    <row r="93" s="594" customFormat="1" x14ac:dyDescent="0.35"/>
    <row r="94" s="594" customFormat="1" x14ac:dyDescent="0.35"/>
    <row r="95" s="594" customFormat="1" x14ac:dyDescent="0.35"/>
    <row r="96" s="594" customFormat="1" x14ac:dyDescent="0.35"/>
    <row r="97" s="594" customFormat="1" x14ac:dyDescent="0.35"/>
    <row r="98" s="594" customFormat="1" x14ac:dyDescent="0.35"/>
    <row r="99" s="594" customFormat="1" x14ac:dyDescent="0.35"/>
    <row r="100" s="594" customFormat="1" x14ac:dyDescent="0.35"/>
    <row r="101" s="594" customFormat="1" x14ac:dyDescent="0.35"/>
    <row r="102" s="594" customFormat="1" x14ac:dyDescent="0.35"/>
    <row r="103" s="594" customFormat="1" x14ac:dyDescent="0.35"/>
    <row r="104" s="594" customFormat="1" x14ac:dyDescent="0.35"/>
    <row r="105" s="594" customFormat="1" x14ac:dyDescent="0.35"/>
    <row r="106" s="594" customFormat="1" x14ac:dyDescent="0.35"/>
    <row r="107" s="594" customFormat="1" x14ac:dyDescent="0.35"/>
    <row r="108" s="594" customFormat="1" x14ac:dyDescent="0.35"/>
    <row r="109" s="594" customFormat="1" x14ac:dyDescent="0.35"/>
    <row r="110" s="594" customFormat="1" x14ac:dyDescent="0.35"/>
    <row r="111" s="594" customFormat="1" x14ac:dyDescent="0.35"/>
    <row r="112" s="594" customFormat="1" x14ac:dyDescent="0.35"/>
    <row r="113" s="594" customFormat="1" x14ac:dyDescent="0.35"/>
    <row r="114" s="594" customFormat="1" x14ac:dyDescent="0.35"/>
    <row r="115" s="594" customFormat="1" x14ac:dyDescent="0.35"/>
    <row r="116" s="594" customFormat="1" x14ac:dyDescent="0.35"/>
    <row r="117" s="594" customFormat="1" x14ac:dyDescent="0.35"/>
    <row r="118" s="594" customFormat="1" x14ac:dyDescent="0.35"/>
    <row r="119" s="594" customFormat="1" x14ac:dyDescent="0.35"/>
    <row r="120" s="594" customFormat="1" x14ac:dyDescent="0.35"/>
    <row r="121" s="594" customFormat="1" x14ac:dyDescent="0.35"/>
    <row r="122" s="594" customFormat="1" x14ac:dyDescent="0.35"/>
    <row r="123" s="594" customFormat="1" x14ac:dyDescent="0.35"/>
    <row r="124" s="594" customFormat="1" x14ac:dyDescent="0.35"/>
    <row r="125" s="594" customFormat="1" x14ac:dyDescent="0.35"/>
    <row r="126" s="594" customFormat="1" x14ac:dyDescent="0.35"/>
    <row r="127" s="594" customFormat="1" x14ac:dyDescent="0.35"/>
    <row r="128" s="594" customFormat="1" x14ac:dyDescent="0.35"/>
    <row r="129" s="594" customFormat="1" x14ac:dyDescent="0.35"/>
    <row r="130" s="594" customFormat="1" x14ac:dyDescent="0.35"/>
    <row r="131" s="594" customFormat="1" x14ac:dyDescent="0.35"/>
    <row r="132" s="594" customFormat="1" x14ac:dyDescent="0.35"/>
    <row r="133" s="594" customFormat="1" x14ac:dyDescent="0.35"/>
    <row r="134" s="594" customFormat="1" x14ac:dyDescent="0.35"/>
    <row r="135" s="594" customFormat="1" x14ac:dyDescent="0.35"/>
    <row r="136" s="594" customFormat="1" x14ac:dyDescent="0.35"/>
    <row r="137" s="594" customFormat="1" x14ac:dyDescent="0.35"/>
    <row r="138" s="594" customFormat="1" x14ac:dyDescent="0.35"/>
    <row r="139" s="594" customFormat="1" x14ac:dyDescent="0.35"/>
    <row r="140" s="594" customFormat="1" x14ac:dyDescent="0.35"/>
    <row r="141" s="594" customFormat="1" x14ac:dyDescent="0.35"/>
    <row r="142" s="594" customFormat="1" x14ac:dyDescent="0.35"/>
    <row r="143" s="594" customFormat="1" x14ac:dyDescent="0.35"/>
    <row r="144" s="594" customFormat="1" x14ac:dyDescent="0.35"/>
    <row r="145" s="594" customFormat="1" x14ac:dyDescent="0.35"/>
    <row r="146" s="594" customFormat="1" x14ac:dyDescent="0.35"/>
    <row r="147" s="594" customFormat="1" x14ac:dyDescent="0.35"/>
    <row r="148" s="594" customFormat="1" x14ac:dyDescent="0.35"/>
    <row r="149" s="594" customFormat="1" x14ac:dyDescent="0.35"/>
    <row r="150" s="594" customFormat="1" x14ac:dyDescent="0.35"/>
    <row r="151" s="594" customFormat="1" x14ac:dyDescent="0.35"/>
    <row r="152" s="594" customFormat="1" x14ac:dyDescent="0.35"/>
    <row r="153" s="594" customFormat="1" x14ac:dyDescent="0.35"/>
    <row r="154" s="594" customFormat="1" x14ac:dyDescent="0.35"/>
    <row r="155" s="594" customFormat="1" x14ac:dyDescent="0.35"/>
    <row r="156" s="594" customFormat="1" x14ac:dyDescent="0.35"/>
    <row r="157" s="594" customFormat="1" x14ac:dyDescent="0.35"/>
    <row r="158" s="594" customFormat="1" x14ac:dyDescent="0.35"/>
    <row r="159" s="594" customFormat="1" x14ac:dyDescent="0.35"/>
    <row r="160" s="594" customFormat="1" x14ac:dyDescent="0.35"/>
    <row r="161" s="594" customFormat="1" x14ac:dyDescent="0.35"/>
    <row r="162" s="594" customFormat="1" x14ac:dyDescent="0.35"/>
    <row r="163" s="594" customFormat="1" x14ac:dyDescent="0.35"/>
    <row r="164" s="594" customFormat="1" x14ac:dyDescent="0.35"/>
    <row r="165" s="594" customFormat="1" x14ac:dyDescent="0.35"/>
    <row r="166" s="594" customFormat="1" x14ac:dyDescent="0.35"/>
    <row r="167" s="594" customFormat="1" x14ac:dyDescent="0.35"/>
    <row r="168" s="594" customFormat="1" x14ac:dyDescent="0.35"/>
    <row r="169" s="594" customFormat="1" x14ac:dyDescent="0.35"/>
    <row r="170" s="594" customFormat="1" x14ac:dyDescent="0.35"/>
    <row r="171" s="594" customFormat="1" x14ac:dyDescent="0.35"/>
    <row r="172" s="594" customFormat="1" x14ac:dyDescent="0.35"/>
    <row r="173" s="594" customFormat="1" x14ac:dyDescent="0.35"/>
    <row r="174" s="594" customFormat="1" x14ac:dyDescent="0.35"/>
    <row r="175" s="594" customFormat="1" x14ac:dyDescent="0.35"/>
    <row r="176" s="594" customFormat="1" x14ac:dyDescent="0.35"/>
    <row r="177" s="594" customFormat="1" x14ac:dyDescent="0.35"/>
    <row r="178" s="594" customFormat="1" x14ac:dyDescent="0.35"/>
    <row r="179" s="594" customFormat="1" x14ac:dyDescent="0.35"/>
    <row r="180" s="594" customFormat="1" x14ac:dyDescent="0.35"/>
    <row r="181" s="594" customFormat="1" x14ac:dyDescent="0.35"/>
    <row r="182" s="594" customFormat="1" x14ac:dyDescent="0.35"/>
    <row r="183" s="594" customFormat="1" x14ac:dyDescent="0.35"/>
    <row r="184" s="594" customFormat="1" x14ac:dyDescent="0.35"/>
    <row r="185" s="594" customFormat="1" x14ac:dyDescent="0.35"/>
    <row r="186" s="594" customFormat="1" x14ac:dyDescent="0.35"/>
    <row r="187" s="594" customFormat="1" x14ac:dyDescent="0.35"/>
    <row r="188" s="594" customFormat="1" x14ac:dyDescent="0.35"/>
    <row r="189" s="594" customFormat="1" x14ac:dyDescent="0.35"/>
    <row r="190" s="594" customFormat="1" x14ac:dyDescent="0.35"/>
    <row r="191" s="594" customFormat="1" x14ac:dyDescent="0.35"/>
    <row r="192" s="594" customFormat="1" x14ac:dyDescent="0.35"/>
    <row r="193" s="594" customFormat="1" x14ac:dyDescent="0.35"/>
    <row r="194" s="594" customFormat="1" x14ac:dyDescent="0.35"/>
    <row r="195" s="594" customFormat="1" x14ac:dyDescent="0.35"/>
    <row r="196" s="594" customFormat="1" x14ac:dyDescent="0.35"/>
    <row r="197" s="594" customFormat="1" x14ac:dyDescent="0.35"/>
    <row r="198" s="594" customFormat="1" x14ac:dyDescent="0.35"/>
    <row r="199" s="594" customFormat="1" x14ac:dyDescent="0.35"/>
    <row r="200" s="594" customFormat="1" x14ac:dyDescent="0.35"/>
    <row r="201" s="594" customFormat="1" x14ac:dyDescent="0.35"/>
    <row r="202" s="594" customFormat="1" x14ac:dyDescent="0.35"/>
    <row r="203" s="594" customFormat="1" x14ac:dyDescent="0.35"/>
    <row r="204" s="594" customFormat="1" x14ac:dyDescent="0.35"/>
    <row r="205" s="594" customFormat="1" x14ac:dyDescent="0.35"/>
    <row r="206" s="594" customFormat="1" x14ac:dyDescent="0.35"/>
    <row r="207" s="594" customFormat="1" x14ac:dyDescent="0.35"/>
    <row r="208" s="594" customFormat="1" x14ac:dyDescent="0.35"/>
    <row r="209" s="594" customFormat="1" x14ac:dyDescent="0.35"/>
    <row r="210" s="594" customFormat="1" x14ac:dyDescent="0.35"/>
    <row r="211" s="594" customFormat="1" x14ac:dyDescent="0.35"/>
    <row r="212" s="594" customFormat="1" x14ac:dyDescent="0.35"/>
    <row r="213" s="594" customFormat="1" x14ac:dyDescent="0.35"/>
    <row r="214" s="594" customFormat="1" x14ac:dyDescent="0.35"/>
    <row r="215" s="594" customFormat="1" x14ac:dyDescent="0.35"/>
    <row r="216" s="594" customFormat="1" x14ac:dyDescent="0.35"/>
    <row r="217" s="594" customFormat="1" x14ac:dyDescent="0.35"/>
    <row r="218" s="594" customFormat="1" x14ac:dyDescent="0.35"/>
    <row r="219" s="594" customFormat="1" x14ac:dyDescent="0.35"/>
    <row r="220" s="594" customFormat="1" x14ac:dyDescent="0.35"/>
    <row r="221" s="594" customFormat="1" x14ac:dyDescent="0.35"/>
    <row r="222" s="594" customFormat="1" x14ac:dyDescent="0.35"/>
    <row r="223" s="594" customFormat="1" x14ac:dyDescent="0.35"/>
    <row r="224" s="594" customFormat="1" x14ac:dyDescent="0.35"/>
    <row r="225" s="594" customFormat="1" x14ac:dyDescent="0.35"/>
    <row r="226" s="594" customFormat="1" x14ac:dyDescent="0.35"/>
    <row r="227" s="594" customFormat="1" x14ac:dyDescent="0.35"/>
    <row r="228" s="594" customFormat="1" x14ac:dyDescent="0.35"/>
    <row r="229" s="594" customFormat="1" x14ac:dyDescent="0.35"/>
    <row r="230" s="594" customFormat="1" x14ac:dyDescent="0.35"/>
    <row r="231" s="594" customFormat="1" x14ac:dyDescent="0.35"/>
    <row r="232" s="594" customFormat="1" x14ac:dyDescent="0.35"/>
    <row r="233" s="594" customFormat="1" x14ac:dyDescent="0.35"/>
    <row r="234" s="594" customFormat="1" x14ac:dyDescent="0.35"/>
    <row r="235" s="594" customFormat="1" x14ac:dyDescent="0.35"/>
    <row r="236" s="594" customFormat="1" x14ac:dyDescent="0.35"/>
    <row r="237" s="594" customFormat="1" x14ac:dyDescent="0.35"/>
    <row r="238" s="594" customFormat="1" x14ac:dyDescent="0.35"/>
    <row r="239" s="594" customFormat="1" x14ac:dyDescent="0.35"/>
    <row r="240" s="594" customFormat="1" x14ac:dyDescent="0.35"/>
    <row r="241" s="594" customFormat="1" x14ac:dyDescent="0.35"/>
    <row r="242" s="594" customFormat="1" x14ac:dyDescent="0.35"/>
    <row r="243" s="594" customFormat="1" x14ac:dyDescent="0.35"/>
    <row r="244" s="594" customFormat="1" x14ac:dyDescent="0.35"/>
    <row r="245" s="594" customFormat="1" x14ac:dyDescent="0.35"/>
    <row r="246" s="594" customFormat="1" x14ac:dyDescent="0.35"/>
    <row r="247" s="594" customFormat="1" x14ac:dyDescent="0.35"/>
    <row r="248" s="594" customFormat="1" x14ac:dyDescent="0.35"/>
    <row r="249" s="594" customFormat="1" x14ac:dyDescent="0.35"/>
    <row r="250" s="594" customFormat="1" x14ac:dyDescent="0.35"/>
    <row r="251" s="594" customFormat="1" x14ac:dyDescent="0.35"/>
    <row r="252" s="594" customFormat="1" x14ac:dyDescent="0.35"/>
    <row r="253" s="594" customFormat="1" x14ac:dyDescent="0.35"/>
    <row r="254" s="594" customFormat="1" x14ac:dyDescent="0.35"/>
    <row r="255" s="594" customFormat="1" x14ac:dyDescent="0.35"/>
    <row r="256" s="594" customFormat="1" x14ac:dyDescent="0.35"/>
    <row r="257" s="594" customFormat="1" x14ac:dyDescent="0.35"/>
    <row r="258" s="594" customFormat="1" x14ac:dyDescent="0.35"/>
    <row r="259" s="594" customFormat="1" x14ac:dyDescent="0.35"/>
    <row r="260" s="594" customFormat="1" x14ac:dyDescent="0.35"/>
    <row r="261" s="594" customFormat="1" x14ac:dyDescent="0.35"/>
    <row r="262" s="594" customFormat="1" x14ac:dyDescent="0.35"/>
    <row r="263" s="594" customFormat="1" x14ac:dyDescent="0.35"/>
    <row r="264" s="594" customFormat="1" x14ac:dyDescent="0.35"/>
    <row r="265" s="594" customFormat="1" x14ac:dyDescent="0.35"/>
    <row r="266" s="594" customFormat="1" x14ac:dyDescent="0.35"/>
    <row r="267" s="594" customFormat="1" x14ac:dyDescent="0.35"/>
    <row r="268" s="594" customFormat="1" x14ac:dyDescent="0.35"/>
    <row r="269" s="594" customFormat="1" x14ac:dyDescent="0.35"/>
    <row r="270" s="594" customFormat="1" x14ac:dyDescent="0.35"/>
    <row r="271" s="594" customFormat="1" x14ac:dyDescent="0.35"/>
    <row r="272" s="594" customFormat="1" x14ac:dyDescent="0.35"/>
    <row r="273" s="594" customFormat="1" x14ac:dyDescent="0.35"/>
    <row r="274" s="594" customFormat="1" x14ac:dyDescent="0.35"/>
    <row r="275" s="594" customFormat="1" x14ac:dyDescent="0.35"/>
    <row r="276" s="594" customFormat="1" x14ac:dyDescent="0.35"/>
    <row r="277" s="594" customFormat="1" x14ac:dyDescent="0.35"/>
    <row r="278" s="594" customFormat="1" x14ac:dyDescent="0.35"/>
    <row r="279" s="594" customFormat="1" x14ac:dyDescent="0.35"/>
    <row r="280" s="594" customFormat="1" x14ac:dyDescent="0.35"/>
    <row r="281" s="594" customFormat="1" x14ac:dyDescent="0.35"/>
    <row r="282" s="594" customFormat="1" x14ac:dyDescent="0.35"/>
    <row r="283" s="594" customFormat="1" x14ac:dyDescent="0.35"/>
    <row r="284" s="594" customFormat="1" x14ac:dyDescent="0.35"/>
    <row r="285" s="594" customFormat="1" x14ac:dyDescent="0.35"/>
    <row r="286" s="594" customFormat="1" x14ac:dyDescent="0.35"/>
    <row r="287" s="594" customFormat="1" x14ac:dyDescent="0.35"/>
    <row r="288" s="594" customFormat="1" x14ac:dyDescent="0.35"/>
    <row r="289" s="594" customFormat="1" x14ac:dyDescent="0.35"/>
    <row r="290" s="594" customFormat="1" x14ac:dyDescent="0.35"/>
    <row r="291" s="594" customFormat="1" x14ac:dyDescent="0.35"/>
    <row r="292" s="594" customFormat="1" x14ac:dyDescent="0.35"/>
    <row r="293" s="594" customFormat="1" x14ac:dyDescent="0.35"/>
    <row r="294" s="594" customFormat="1" x14ac:dyDescent="0.35"/>
    <row r="295" s="594" customFormat="1" x14ac:dyDescent="0.35"/>
    <row r="296" s="594" customFormat="1" x14ac:dyDescent="0.35"/>
    <row r="297" s="594" customFormat="1" x14ac:dyDescent="0.35"/>
    <row r="298" s="594" customFormat="1" x14ac:dyDescent="0.35"/>
    <row r="299" s="594" customFormat="1" x14ac:dyDescent="0.35"/>
    <row r="300" s="594" customFormat="1" x14ac:dyDescent="0.35"/>
    <row r="301" s="594" customFormat="1" x14ac:dyDescent="0.35"/>
    <row r="302" s="594" customFormat="1" x14ac:dyDescent="0.35"/>
    <row r="303" s="594" customFormat="1" x14ac:dyDescent="0.35"/>
    <row r="304" s="594" customFormat="1" x14ac:dyDescent="0.35"/>
    <row r="305" s="594" customFormat="1" x14ac:dyDescent="0.35"/>
    <row r="306" s="594" customFormat="1" x14ac:dyDescent="0.35"/>
    <row r="307" s="594" customFormat="1" x14ac:dyDescent="0.35"/>
    <row r="308" s="594" customFormat="1" x14ac:dyDescent="0.35"/>
    <row r="309" s="594" customFormat="1" x14ac:dyDescent="0.35"/>
  </sheetData>
  <mergeCells count="12">
    <mergeCell ref="O7:S7"/>
    <mergeCell ref="F8:I8"/>
    <mergeCell ref="K8:N8"/>
    <mergeCell ref="P8:S8"/>
    <mergeCell ref="B5:C9"/>
    <mergeCell ref="D5:S5"/>
    <mergeCell ref="D6:D9"/>
    <mergeCell ref="E6:I6"/>
    <mergeCell ref="J6:N6"/>
    <mergeCell ref="O6:S6"/>
    <mergeCell ref="E7:I7"/>
    <mergeCell ref="J7:N7"/>
  </mergeCells>
  <pageMargins left="0.7" right="0.7" top="0.75" bottom="0.75" header="0.3" footer="0.3"/>
  <pageSetup orientation="portrait" r:id="rId1"/>
  <headerFooter>
    <oddHeader>&amp;L&amp;"Calibri"&amp;12&amp;K000000EBA Regular Use&amp;1#</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E149D-CBB7-47C3-8318-F39DEC5DCA4B}">
  <dimension ref="B1:AJ26"/>
  <sheetViews>
    <sheetView zoomScale="80" zoomScaleNormal="80" workbookViewId="0"/>
  </sheetViews>
  <sheetFormatPr defaultColWidth="8.81640625" defaultRowHeight="15.5" x14ac:dyDescent="0.35"/>
  <cols>
    <col min="1" max="1" width="8.81640625" style="436" customWidth="1"/>
    <col min="2" max="2" width="4.1796875" style="527" customWidth="1"/>
    <col min="3" max="3" width="64.453125" style="436" customWidth="1"/>
    <col min="4" max="4" width="8.81640625" style="436"/>
    <col min="5" max="5" width="11.453125" style="436" customWidth="1"/>
    <col min="6" max="8" width="12.54296875" style="436" customWidth="1"/>
    <col min="9" max="9" width="8.81640625" style="436"/>
    <col min="10" max="10" width="9.54296875" style="436" customWidth="1"/>
    <col min="11" max="11" width="12.54296875" style="436" bestFit="1" customWidth="1"/>
    <col min="12" max="13" width="12.54296875" style="436" customWidth="1"/>
    <col min="14" max="14" width="8.81640625" style="436"/>
    <col min="15" max="15" width="11" style="436" customWidth="1"/>
    <col min="16" max="16" width="12.54296875" style="436" bestFit="1" customWidth="1"/>
    <col min="17" max="18" width="12.54296875" style="436" customWidth="1"/>
    <col min="19" max="19" width="13.81640625" style="436" bestFit="1" customWidth="1"/>
    <col min="20" max="20" width="8.81640625" style="436"/>
    <col min="21" max="21" width="11.453125" style="436" customWidth="1"/>
    <col min="22" max="22" width="12" style="436" bestFit="1" customWidth="1"/>
    <col min="23" max="23" width="13.54296875" style="436" customWidth="1"/>
    <col min="24" max="24" width="12" style="436" customWidth="1"/>
    <col min="25" max="25" width="8.81640625" style="436"/>
    <col min="26" max="26" width="9.54296875" style="436" customWidth="1"/>
    <col min="27" max="27" width="13.1796875" style="436" customWidth="1"/>
    <col min="28" max="28" width="14.453125" style="436" customWidth="1"/>
    <col min="29" max="29" width="12" style="436" customWidth="1"/>
    <col min="30" max="30" width="8.81640625" style="436"/>
    <col min="31" max="31" width="11" style="436" customWidth="1"/>
    <col min="32" max="32" width="12.453125" style="436" bestFit="1" customWidth="1"/>
    <col min="33" max="33" width="13" style="436" bestFit="1" customWidth="1"/>
    <col min="34" max="34" width="12" style="436" customWidth="1"/>
    <col min="35" max="35" width="15.54296875" style="436" bestFit="1" customWidth="1"/>
    <col min="36" max="36" width="11.453125" style="436" customWidth="1"/>
    <col min="37" max="16384" width="8.81640625" style="436"/>
  </cols>
  <sheetData>
    <row r="1" spans="2:36" ht="22" customHeight="1" x14ac:dyDescent="0.35"/>
    <row r="2" spans="2:36" x14ac:dyDescent="0.35">
      <c r="B2" s="972" t="s">
        <v>1263</v>
      </c>
    </row>
    <row r="3" spans="2:36" ht="16" thickBot="1" x14ac:dyDescent="0.4">
      <c r="AF3" s="568"/>
      <c r="AG3" s="568"/>
      <c r="AH3" s="568"/>
      <c r="AI3" s="568"/>
    </row>
    <row r="4" spans="2:36" s="527" customFormat="1" ht="16" thickBot="1" x14ac:dyDescent="0.4">
      <c r="B4" s="1311"/>
      <c r="C4" s="1312"/>
      <c r="D4" s="385" t="s">
        <v>0</v>
      </c>
      <c r="E4" s="569" t="s">
        <v>14</v>
      </c>
      <c r="F4" s="569" t="s">
        <v>15</v>
      </c>
      <c r="G4" s="569" t="s">
        <v>16</v>
      </c>
      <c r="H4" s="569" t="s">
        <v>17</v>
      </c>
      <c r="I4" s="569" t="s">
        <v>18</v>
      </c>
      <c r="J4" s="569" t="s">
        <v>19</v>
      </c>
      <c r="K4" s="569" t="s">
        <v>20</v>
      </c>
      <c r="L4" s="569" t="s">
        <v>51</v>
      </c>
      <c r="M4" s="569" t="s">
        <v>52</v>
      </c>
      <c r="N4" s="569" t="s">
        <v>53</v>
      </c>
      <c r="O4" s="569" t="s">
        <v>54</v>
      </c>
      <c r="P4" s="569" t="s">
        <v>94</v>
      </c>
      <c r="Q4" s="569" t="s">
        <v>95</v>
      </c>
      <c r="R4" s="569" t="s">
        <v>96</v>
      </c>
      <c r="S4" s="569" t="s">
        <v>115</v>
      </c>
      <c r="T4" s="569" t="s">
        <v>116</v>
      </c>
      <c r="U4" s="569" t="s">
        <v>117</v>
      </c>
      <c r="V4" s="569" t="s">
        <v>118</v>
      </c>
      <c r="W4" s="569" t="s">
        <v>119</v>
      </c>
      <c r="X4" s="569" t="s">
        <v>120</v>
      </c>
      <c r="Y4" s="569" t="s">
        <v>121</v>
      </c>
      <c r="Z4" s="569" t="s">
        <v>122</v>
      </c>
      <c r="AA4" s="569" t="s">
        <v>123</v>
      </c>
      <c r="AB4" s="569" t="s">
        <v>124</v>
      </c>
      <c r="AC4" s="569" t="s">
        <v>125</v>
      </c>
      <c r="AD4" s="569" t="s">
        <v>126</v>
      </c>
      <c r="AE4" s="569" t="s">
        <v>1262</v>
      </c>
      <c r="AF4" s="569" t="s">
        <v>1261</v>
      </c>
      <c r="AG4" s="569" t="s">
        <v>1260</v>
      </c>
      <c r="AH4" s="569" t="s">
        <v>1259</v>
      </c>
      <c r="AI4" s="569" t="s">
        <v>1258</v>
      </c>
    </row>
    <row r="5" spans="2:36" ht="29.15" customHeight="1" x14ac:dyDescent="0.35">
      <c r="B5" s="570"/>
      <c r="C5" s="571"/>
      <c r="D5" s="1313" t="s">
        <v>1257</v>
      </c>
      <c r="E5" s="1314"/>
      <c r="F5" s="1314"/>
      <c r="G5" s="1314"/>
      <c r="H5" s="1314"/>
      <c r="I5" s="1314"/>
      <c r="J5" s="1314"/>
      <c r="K5" s="1314"/>
      <c r="L5" s="1314"/>
      <c r="M5" s="1314"/>
      <c r="N5" s="1314"/>
      <c r="O5" s="1314"/>
      <c r="P5" s="1314"/>
      <c r="Q5" s="1314"/>
      <c r="R5" s="1314"/>
      <c r="S5" s="1314"/>
      <c r="T5" s="1313" t="s">
        <v>1256</v>
      </c>
      <c r="U5" s="1314"/>
      <c r="V5" s="1314"/>
      <c r="W5" s="1314"/>
      <c r="X5" s="1314"/>
      <c r="Y5" s="1314"/>
      <c r="Z5" s="1314"/>
      <c r="AA5" s="1314"/>
      <c r="AB5" s="1314"/>
      <c r="AC5" s="1314"/>
      <c r="AD5" s="1314"/>
      <c r="AE5" s="1314"/>
      <c r="AF5" s="1314"/>
      <c r="AG5" s="1314"/>
      <c r="AH5" s="1314"/>
      <c r="AI5" s="1315"/>
    </row>
    <row r="6" spans="2:36" ht="14.25" customHeight="1" x14ac:dyDescent="0.35">
      <c r="B6" s="572"/>
      <c r="C6" s="573"/>
      <c r="D6" s="1316" t="s">
        <v>1241</v>
      </c>
      <c r="E6" s="1317"/>
      <c r="F6" s="1317"/>
      <c r="G6" s="1317"/>
      <c r="H6" s="1318"/>
      <c r="I6" s="1316" t="s">
        <v>1240</v>
      </c>
      <c r="J6" s="1317"/>
      <c r="K6" s="1317"/>
      <c r="L6" s="1317"/>
      <c r="M6" s="1318"/>
      <c r="N6" s="1316" t="s">
        <v>1239</v>
      </c>
      <c r="O6" s="1317"/>
      <c r="P6" s="1317"/>
      <c r="Q6" s="1317"/>
      <c r="R6" s="1317"/>
      <c r="S6" s="574"/>
      <c r="T6" s="1316" t="s">
        <v>1241</v>
      </c>
      <c r="U6" s="1317"/>
      <c r="V6" s="1317"/>
      <c r="W6" s="1317"/>
      <c r="X6" s="1318"/>
      <c r="Y6" s="1316" t="s">
        <v>1240</v>
      </c>
      <c r="Z6" s="1317"/>
      <c r="AA6" s="1317"/>
      <c r="AB6" s="1317"/>
      <c r="AC6" s="1318"/>
      <c r="AD6" s="1316" t="s">
        <v>1239</v>
      </c>
      <c r="AE6" s="1317"/>
      <c r="AF6" s="1317"/>
      <c r="AG6" s="1317"/>
      <c r="AH6" s="1317"/>
      <c r="AI6" s="1318"/>
    </row>
    <row r="7" spans="2:36" ht="33.75" customHeight="1" x14ac:dyDescent="0.35">
      <c r="B7" s="572"/>
      <c r="C7" s="573"/>
      <c r="D7" s="1275" t="s">
        <v>1255</v>
      </c>
      <c r="E7" s="1276"/>
      <c r="F7" s="1276"/>
      <c r="G7" s="1276"/>
      <c r="H7" s="1277"/>
      <c r="I7" s="1275" t="s">
        <v>1255</v>
      </c>
      <c r="J7" s="1276"/>
      <c r="K7" s="1276"/>
      <c r="L7" s="1276"/>
      <c r="M7" s="1277"/>
      <c r="N7" s="1275" t="s">
        <v>1255</v>
      </c>
      <c r="O7" s="1276"/>
      <c r="P7" s="1276"/>
      <c r="Q7" s="1276"/>
      <c r="R7" s="1277"/>
      <c r="S7" s="1267" t="s">
        <v>1254</v>
      </c>
      <c r="T7" s="1275" t="s">
        <v>1253</v>
      </c>
      <c r="U7" s="1276"/>
      <c r="V7" s="1276"/>
      <c r="W7" s="1276"/>
      <c r="X7" s="1277"/>
      <c r="Y7" s="1275" t="s">
        <v>1253</v>
      </c>
      <c r="Z7" s="1276"/>
      <c r="AA7" s="1276"/>
      <c r="AB7" s="1276"/>
      <c r="AC7" s="1277"/>
      <c r="AD7" s="1275" t="s">
        <v>1253</v>
      </c>
      <c r="AE7" s="1276"/>
      <c r="AF7" s="1276"/>
      <c r="AG7" s="1276"/>
      <c r="AH7" s="1277"/>
      <c r="AI7" s="1267" t="s">
        <v>1252</v>
      </c>
    </row>
    <row r="8" spans="2:36" x14ac:dyDescent="0.35">
      <c r="B8" s="572"/>
      <c r="C8" s="573"/>
      <c r="D8" s="575"/>
      <c r="E8" s="1275" t="s">
        <v>1251</v>
      </c>
      <c r="F8" s="1276"/>
      <c r="G8" s="1276"/>
      <c r="H8" s="1277"/>
      <c r="I8" s="575"/>
      <c r="J8" s="1275" t="s">
        <v>1251</v>
      </c>
      <c r="K8" s="1276"/>
      <c r="L8" s="1276"/>
      <c r="M8" s="1277"/>
      <c r="N8" s="575"/>
      <c r="O8" s="1275" t="s">
        <v>1251</v>
      </c>
      <c r="P8" s="1276"/>
      <c r="Q8" s="1276"/>
      <c r="R8" s="1277"/>
      <c r="S8" s="1319"/>
      <c r="T8" s="575"/>
      <c r="U8" s="1275" t="s">
        <v>1251</v>
      </c>
      <c r="V8" s="1276"/>
      <c r="W8" s="1276"/>
      <c r="X8" s="1277"/>
      <c r="Y8" s="575"/>
      <c r="Z8" s="1275" t="s">
        <v>1251</v>
      </c>
      <c r="AA8" s="1276"/>
      <c r="AB8" s="1276"/>
      <c r="AC8" s="1277"/>
      <c r="AD8" s="575"/>
      <c r="AE8" s="1275" t="s">
        <v>1251</v>
      </c>
      <c r="AF8" s="1276"/>
      <c r="AG8" s="1276"/>
      <c r="AH8" s="1277"/>
      <c r="AI8" s="1319"/>
    </row>
    <row r="9" spans="2:36" ht="46.5" x14ac:dyDescent="0.35">
      <c r="B9" s="572"/>
      <c r="C9" s="576" t="s">
        <v>1250</v>
      </c>
      <c r="D9" s="516"/>
      <c r="E9" s="516"/>
      <c r="F9" s="577" t="s">
        <v>1234</v>
      </c>
      <c r="G9" s="578" t="s">
        <v>1236</v>
      </c>
      <c r="H9" s="578" t="s">
        <v>1232</v>
      </c>
      <c r="I9" s="516"/>
      <c r="J9" s="516"/>
      <c r="K9" s="577" t="s">
        <v>1234</v>
      </c>
      <c r="L9" s="578" t="s">
        <v>1235</v>
      </c>
      <c r="M9" s="578" t="s">
        <v>1232</v>
      </c>
      <c r="N9" s="516"/>
      <c r="O9" s="516"/>
      <c r="P9" s="577" t="s">
        <v>1234</v>
      </c>
      <c r="Q9" s="578" t="s">
        <v>1233</v>
      </c>
      <c r="R9" s="578" t="s">
        <v>1232</v>
      </c>
      <c r="S9" s="1268"/>
      <c r="T9" s="516"/>
      <c r="U9" s="516"/>
      <c r="V9" s="577" t="s">
        <v>1234</v>
      </c>
      <c r="W9" s="578" t="s">
        <v>1236</v>
      </c>
      <c r="X9" s="578" t="s">
        <v>1232</v>
      </c>
      <c r="Y9" s="516"/>
      <c r="Z9" s="516"/>
      <c r="AA9" s="577" t="s">
        <v>1234</v>
      </c>
      <c r="AB9" s="578" t="s">
        <v>1235</v>
      </c>
      <c r="AC9" s="578" t="s">
        <v>1232</v>
      </c>
      <c r="AD9" s="516"/>
      <c r="AE9" s="516"/>
      <c r="AF9" s="577" t="s">
        <v>1234</v>
      </c>
      <c r="AG9" s="578" t="s">
        <v>1233</v>
      </c>
      <c r="AH9" s="578" t="s">
        <v>1232</v>
      </c>
      <c r="AI9" s="1268"/>
    </row>
    <row r="10" spans="2:36" x14ac:dyDescent="0.35">
      <c r="B10" s="517">
        <v>1</v>
      </c>
      <c r="C10" s="579" t="s">
        <v>1249</v>
      </c>
      <c r="D10" s="516"/>
      <c r="E10" s="516"/>
      <c r="F10" s="577"/>
      <c r="G10" s="516"/>
      <c r="H10" s="516"/>
      <c r="I10" s="516"/>
      <c r="J10" s="516"/>
      <c r="K10" s="577"/>
      <c r="L10" s="516"/>
      <c r="M10" s="516"/>
      <c r="N10" s="516"/>
      <c r="O10" s="516"/>
      <c r="P10" s="577"/>
      <c r="Q10" s="516"/>
      <c r="R10" s="516"/>
      <c r="S10" s="516"/>
      <c r="T10" s="516"/>
      <c r="U10" s="516"/>
      <c r="V10" s="577"/>
      <c r="W10" s="516"/>
      <c r="X10" s="516"/>
      <c r="Y10" s="516"/>
      <c r="Z10" s="516"/>
      <c r="AA10" s="577"/>
      <c r="AB10" s="516"/>
      <c r="AC10" s="516"/>
      <c r="AD10" s="516"/>
      <c r="AE10" s="516"/>
      <c r="AF10" s="577"/>
      <c r="AG10" s="516"/>
      <c r="AH10" s="516"/>
      <c r="AI10" s="516"/>
      <c r="AJ10" s="580"/>
    </row>
    <row r="11" spans="2:36" ht="31" x14ac:dyDescent="0.35">
      <c r="B11" s="517">
        <v>2</v>
      </c>
      <c r="C11" s="581" t="s">
        <v>1230</v>
      </c>
      <c r="D11" s="577"/>
      <c r="E11" s="577"/>
      <c r="F11" s="577"/>
      <c r="G11" s="577"/>
      <c r="H11" s="577"/>
      <c r="I11" s="577"/>
      <c r="J11" s="577"/>
      <c r="K11" s="577"/>
      <c r="L11" s="577"/>
      <c r="M11" s="577"/>
      <c r="N11" s="577"/>
      <c r="O11" s="577"/>
      <c r="P11" s="577"/>
      <c r="Q11" s="577"/>
      <c r="R11" s="577"/>
      <c r="S11" s="577"/>
      <c r="T11" s="577"/>
      <c r="U11" s="577"/>
      <c r="V11" s="577"/>
      <c r="W11" s="577"/>
      <c r="X11" s="577"/>
      <c r="Y11" s="577"/>
      <c r="Z11" s="577"/>
      <c r="AA11" s="577"/>
      <c r="AB11" s="577"/>
      <c r="AC11" s="577"/>
      <c r="AD11" s="577"/>
      <c r="AE11" s="577"/>
      <c r="AF11" s="577"/>
      <c r="AG11" s="577"/>
      <c r="AH11" s="577"/>
      <c r="AI11" s="577"/>
    </row>
    <row r="12" spans="2:36" x14ac:dyDescent="0.35">
      <c r="B12" s="517">
        <v>3</v>
      </c>
      <c r="C12" s="582" t="s">
        <v>1248</v>
      </c>
      <c r="D12" s="577"/>
      <c r="E12" s="577"/>
      <c r="F12" s="577"/>
      <c r="G12" s="577"/>
      <c r="H12" s="577"/>
      <c r="I12" s="577"/>
      <c r="J12" s="577"/>
      <c r="K12" s="577"/>
      <c r="L12" s="577"/>
      <c r="M12" s="577"/>
      <c r="N12" s="577"/>
      <c r="O12" s="577"/>
      <c r="P12" s="577"/>
      <c r="Q12" s="577"/>
      <c r="R12" s="577"/>
      <c r="S12" s="577"/>
      <c r="T12" s="577"/>
      <c r="U12" s="577"/>
      <c r="V12" s="577"/>
      <c r="W12" s="577"/>
      <c r="X12" s="577"/>
      <c r="Y12" s="577"/>
      <c r="Z12" s="577"/>
      <c r="AA12" s="577"/>
      <c r="AB12" s="577"/>
      <c r="AC12" s="577"/>
      <c r="AD12" s="577"/>
      <c r="AE12" s="577"/>
      <c r="AF12" s="577"/>
      <c r="AG12" s="577"/>
      <c r="AH12" s="577"/>
      <c r="AI12" s="577"/>
    </row>
    <row r="13" spans="2:36" x14ac:dyDescent="0.35">
      <c r="B13" s="517">
        <v>4</v>
      </c>
      <c r="C13" s="583" t="s">
        <v>40</v>
      </c>
      <c r="D13" s="577"/>
      <c r="E13" s="577"/>
      <c r="F13" s="577"/>
      <c r="G13" s="577"/>
      <c r="H13" s="577"/>
      <c r="I13" s="577"/>
      <c r="J13" s="577"/>
      <c r="K13" s="577"/>
      <c r="L13" s="577"/>
      <c r="M13" s="577"/>
      <c r="N13" s="577"/>
      <c r="O13" s="577"/>
      <c r="P13" s="577"/>
      <c r="Q13" s="577"/>
      <c r="R13" s="577"/>
      <c r="S13" s="577"/>
      <c r="T13" s="577"/>
      <c r="U13" s="577"/>
      <c r="V13" s="577"/>
      <c r="W13" s="577"/>
      <c r="X13" s="577"/>
      <c r="Y13" s="577"/>
      <c r="Z13" s="577"/>
      <c r="AA13" s="577"/>
      <c r="AB13" s="577"/>
      <c r="AC13" s="577"/>
      <c r="AD13" s="577"/>
      <c r="AE13" s="577"/>
      <c r="AF13" s="577"/>
      <c r="AG13" s="577"/>
      <c r="AH13" s="577"/>
      <c r="AI13" s="577"/>
    </row>
    <row r="14" spans="2:36" x14ac:dyDescent="0.35">
      <c r="B14" s="517">
        <v>5</v>
      </c>
      <c r="C14" s="583" t="s">
        <v>42</v>
      </c>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577"/>
      <c r="AB14" s="577"/>
      <c r="AC14" s="577"/>
      <c r="AD14" s="577"/>
      <c r="AE14" s="577"/>
      <c r="AF14" s="577"/>
      <c r="AG14" s="577"/>
      <c r="AH14" s="577"/>
      <c r="AI14" s="577"/>
    </row>
    <row r="15" spans="2:36" x14ac:dyDescent="0.35">
      <c r="B15" s="517">
        <v>6</v>
      </c>
      <c r="C15" s="584" t="s">
        <v>1228</v>
      </c>
      <c r="D15" s="577"/>
      <c r="E15" s="577"/>
      <c r="F15" s="577"/>
      <c r="G15" s="577"/>
      <c r="H15" s="577"/>
      <c r="I15" s="577"/>
      <c r="J15" s="577"/>
      <c r="K15" s="577"/>
      <c r="L15" s="577"/>
      <c r="M15" s="577"/>
      <c r="N15" s="577"/>
      <c r="O15" s="577"/>
      <c r="P15" s="577"/>
      <c r="Q15" s="577"/>
      <c r="R15" s="577"/>
      <c r="S15" s="577"/>
      <c r="T15" s="577"/>
      <c r="U15" s="577"/>
      <c r="V15" s="577"/>
      <c r="W15" s="577"/>
      <c r="X15" s="577"/>
      <c r="Y15" s="577"/>
      <c r="Z15" s="577"/>
      <c r="AA15" s="577"/>
      <c r="AB15" s="577"/>
      <c r="AC15" s="577"/>
      <c r="AD15" s="577"/>
      <c r="AE15" s="577"/>
      <c r="AF15" s="577"/>
      <c r="AG15" s="577"/>
      <c r="AH15" s="577"/>
      <c r="AI15" s="577"/>
    </row>
    <row r="16" spans="2:36" x14ac:dyDescent="0.35">
      <c r="B16" s="517">
        <v>7</v>
      </c>
      <c r="C16" s="584" t="s">
        <v>1247</v>
      </c>
      <c r="D16" s="577"/>
      <c r="E16" s="577"/>
      <c r="F16" s="577"/>
      <c r="G16" s="577"/>
      <c r="H16" s="577"/>
      <c r="I16" s="577"/>
      <c r="J16" s="577"/>
      <c r="K16" s="577"/>
      <c r="L16" s="577"/>
      <c r="M16" s="577"/>
      <c r="N16" s="577"/>
      <c r="O16" s="577"/>
      <c r="P16" s="577"/>
      <c r="Q16" s="577"/>
      <c r="R16" s="577"/>
      <c r="S16" s="577"/>
      <c r="T16" s="577"/>
      <c r="U16" s="577"/>
      <c r="V16" s="577"/>
      <c r="W16" s="577"/>
      <c r="X16" s="577"/>
      <c r="Y16" s="577"/>
      <c r="Z16" s="577"/>
      <c r="AA16" s="577"/>
      <c r="AB16" s="577"/>
      <c r="AC16" s="577"/>
      <c r="AD16" s="577"/>
      <c r="AE16" s="577"/>
      <c r="AF16" s="577"/>
      <c r="AG16" s="577"/>
      <c r="AH16" s="577"/>
      <c r="AI16" s="577"/>
    </row>
    <row r="17" spans="2:35" x14ac:dyDescent="0.35">
      <c r="B17" s="517">
        <v>8</v>
      </c>
      <c r="C17" s="584" t="s">
        <v>1226</v>
      </c>
      <c r="D17" s="577"/>
      <c r="E17" s="577"/>
      <c r="F17" s="577"/>
      <c r="G17" s="577"/>
      <c r="H17" s="577"/>
      <c r="I17" s="577"/>
      <c r="J17" s="577"/>
      <c r="K17" s="577"/>
      <c r="L17" s="577"/>
      <c r="M17" s="577"/>
      <c r="N17" s="577"/>
      <c r="O17" s="577"/>
      <c r="P17" s="577"/>
      <c r="Q17" s="577"/>
      <c r="R17" s="577"/>
      <c r="S17" s="577"/>
      <c r="T17" s="577"/>
      <c r="U17" s="577"/>
      <c r="V17" s="577"/>
      <c r="W17" s="585"/>
      <c r="X17" s="577"/>
      <c r="Y17" s="577"/>
      <c r="Z17" s="577"/>
      <c r="AA17" s="577"/>
      <c r="AB17" s="577"/>
      <c r="AC17" s="577"/>
      <c r="AD17" s="577"/>
      <c r="AE17" s="577"/>
      <c r="AF17" s="577"/>
      <c r="AG17" s="577"/>
      <c r="AH17" s="577"/>
      <c r="AI17" s="577"/>
    </row>
    <row r="18" spans="2:35" ht="31" x14ac:dyDescent="0.35">
      <c r="B18" s="517">
        <v>9</v>
      </c>
      <c r="C18" s="582" t="s">
        <v>1246</v>
      </c>
      <c r="D18" s="577"/>
      <c r="E18" s="577"/>
      <c r="F18" s="577"/>
      <c r="G18" s="577"/>
      <c r="H18" s="577"/>
      <c r="I18" s="577"/>
      <c r="J18" s="577"/>
      <c r="K18" s="577"/>
      <c r="L18" s="577"/>
      <c r="M18" s="577"/>
      <c r="N18" s="577"/>
      <c r="O18" s="577"/>
      <c r="P18" s="577"/>
      <c r="Q18" s="577"/>
      <c r="R18" s="577"/>
      <c r="S18" s="577"/>
      <c r="T18" s="577"/>
      <c r="U18" s="577"/>
      <c r="V18" s="577"/>
      <c r="W18" s="577"/>
      <c r="X18" s="577"/>
      <c r="Y18" s="577"/>
      <c r="Z18" s="577"/>
      <c r="AA18" s="577"/>
      <c r="AB18" s="577"/>
      <c r="AC18" s="577"/>
      <c r="AD18" s="577"/>
      <c r="AE18" s="577"/>
      <c r="AF18" s="577"/>
      <c r="AG18" s="577"/>
      <c r="AH18" s="577"/>
      <c r="AI18" s="577"/>
    </row>
    <row r="19" spans="2:35" x14ac:dyDescent="0.35">
      <c r="B19" s="517">
        <v>10</v>
      </c>
      <c r="C19" s="582" t="s">
        <v>46</v>
      </c>
      <c r="D19" s="586">
        <v>0.71200404173128995</v>
      </c>
      <c r="E19" s="392"/>
      <c r="F19" s="392"/>
      <c r="G19" s="392"/>
      <c r="H19" s="392"/>
      <c r="I19" s="587"/>
      <c r="J19" s="587"/>
      <c r="K19" s="587"/>
      <c r="L19" s="587"/>
      <c r="M19" s="587"/>
      <c r="N19" s="392"/>
      <c r="O19" s="392"/>
      <c r="P19" s="392"/>
      <c r="Q19" s="392"/>
      <c r="R19" s="392"/>
      <c r="S19" s="392"/>
      <c r="T19" s="392"/>
      <c r="U19" s="392"/>
      <c r="V19" s="392"/>
      <c r="W19" s="392"/>
      <c r="X19" s="392"/>
      <c r="Y19" s="587"/>
      <c r="Z19" s="587"/>
      <c r="AA19" s="587"/>
      <c r="AB19" s="587"/>
      <c r="AC19" s="587"/>
      <c r="AD19" s="588">
        <f>D19</f>
        <v>0.71200404173128995</v>
      </c>
      <c r="AE19" s="363"/>
      <c r="AF19" s="363"/>
      <c r="AG19" s="363"/>
      <c r="AH19" s="363"/>
      <c r="AI19" s="588">
        <f>'[2]GAR assets'!O34/'[2]GAR assets'!D62</f>
        <v>0.3280546922139061</v>
      </c>
    </row>
    <row r="20" spans="2:35" ht="31" x14ac:dyDescent="0.35">
      <c r="B20" s="517">
        <v>11</v>
      </c>
      <c r="C20" s="584" t="s">
        <v>1223</v>
      </c>
      <c r="D20" s="589">
        <v>1</v>
      </c>
      <c r="E20" s="577"/>
      <c r="F20" s="577"/>
      <c r="G20" s="577"/>
      <c r="H20" s="577"/>
      <c r="I20" s="587"/>
      <c r="J20" s="587"/>
      <c r="K20" s="587"/>
      <c r="L20" s="587"/>
      <c r="M20" s="587"/>
      <c r="N20" s="577"/>
      <c r="O20" s="577"/>
      <c r="P20" s="577"/>
      <c r="Q20" s="577"/>
      <c r="R20" s="577"/>
      <c r="S20" s="577"/>
      <c r="T20" s="577"/>
      <c r="U20" s="577"/>
      <c r="V20" s="577"/>
      <c r="W20" s="577"/>
      <c r="X20" s="577"/>
      <c r="Y20" s="587"/>
      <c r="Z20" s="587"/>
      <c r="AA20" s="587"/>
      <c r="AB20" s="587"/>
      <c r="AC20" s="587"/>
      <c r="AD20" s="590">
        <v>1</v>
      </c>
      <c r="AE20" s="487"/>
      <c r="AF20" s="487"/>
      <c r="AG20" s="487"/>
      <c r="AH20" s="487"/>
      <c r="AI20" s="588">
        <f>'[2]GAR assets'!O35/'[2]GAR assets'!D62</f>
        <v>0.2562049051986281</v>
      </c>
    </row>
    <row r="21" spans="2:35" x14ac:dyDescent="0.35">
      <c r="B21" s="517">
        <v>12</v>
      </c>
      <c r="C21" s="584" t="s">
        <v>1222</v>
      </c>
      <c r="D21" s="589">
        <v>1</v>
      </c>
      <c r="E21" s="577"/>
      <c r="F21" s="577"/>
      <c r="G21" s="577"/>
      <c r="H21" s="577"/>
      <c r="I21" s="587"/>
      <c r="J21" s="587"/>
      <c r="K21" s="587"/>
      <c r="L21" s="587"/>
      <c r="M21" s="587"/>
      <c r="N21" s="577"/>
      <c r="O21" s="577"/>
      <c r="P21" s="577"/>
      <c r="Q21" s="577"/>
      <c r="R21" s="577"/>
      <c r="S21" s="577"/>
      <c r="T21" s="577"/>
      <c r="U21" s="577"/>
      <c r="V21" s="577"/>
      <c r="W21" s="577"/>
      <c r="X21" s="577"/>
      <c r="Y21" s="587"/>
      <c r="Z21" s="587"/>
      <c r="AA21" s="587"/>
      <c r="AB21" s="587"/>
      <c r="AC21" s="587"/>
      <c r="AD21" s="590">
        <v>1</v>
      </c>
      <c r="AE21" s="487"/>
      <c r="AF21" s="487"/>
      <c r="AG21" s="487"/>
      <c r="AH21" s="487"/>
      <c r="AI21" s="588">
        <f>'[2]GAR assets'!O36/'[2]GAR assets'!D62</f>
        <v>3.6191841635855003E-2</v>
      </c>
    </row>
    <row r="22" spans="2:35" x14ac:dyDescent="0.35">
      <c r="B22" s="517">
        <v>13</v>
      </c>
      <c r="C22" s="584" t="s">
        <v>1221</v>
      </c>
      <c r="D22" s="589">
        <v>0.40994028125747151</v>
      </c>
      <c r="E22" s="577"/>
      <c r="F22" s="577"/>
      <c r="G22" s="577"/>
      <c r="H22" s="577"/>
      <c r="I22" s="587"/>
      <c r="J22" s="587"/>
      <c r="K22" s="587"/>
      <c r="L22" s="587"/>
      <c r="M22" s="587"/>
      <c r="N22" s="577"/>
      <c r="O22" s="577"/>
      <c r="P22" s="577"/>
      <c r="Q22" s="577"/>
      <c r="R22" s="577"/>
      <c r="S22" s="577"/>
      <c r="T22" s="577"/>
      <c r="U22" s="577"/>
      <c r="V22" s="577"/>
      <c r="W22" s="577"/>
      <c r="X22" s="577"/>
      <c r="Y22" s="587"/>
      <c r="Z22" s="587"/>
      <c r="AA22" s="587"/>
      <c r="AB22" s="587"/>
      <c r="AC22" s="587"/>
      <c r="AD22" s="591">
        <f>D22</f>
        <v>0.40994028125747151</v>
      </c>
      <c r="AE22" s="487"/>
      <c r="AF22" s="487"/>
      <c r="AG22" s="487"/>
      <c r="AH22" s="487"/>
      <c r="AI22" s="588">
        <f>'[2]GAR assets'!O37/'[2]GAR assets'!D62</f>
        <v>3.5657945379422989E-2</v>
      </c>
    </row>
    <row r="23" spans="2:35" x14ac:dyDescent="0.35">
      <c r="B23" s="517">
        <v>14</v>
      </c>
      <c r="C23" s="583" t="s">
        <v>1245</v>
      </c>
      <c r="D23" s="577"/>
      <c r="E23" s="577"/>
      <c r="F23" s="577"/>
      <c r="G23" s="577"/>
      <c r="H23" s="577"/>
      <c r="I23" s="587"/>
      <c r="J23" s="587"/>
      <c r="K23" s="587"/>
      <c r="L23" s="587"/>
      <c r="M23" s="587"/>
      <c r="N23" s="577"/>
      <c r="O23" s="577"/>
      <c r="P23" s="577"/>
      <c r="Q23" s="577"/>
      <c r="R23" s="577"/>
      <c r="S23" s="577"/>
      <c r="T23" s="577"/>
      <c r="U23" s="577"/>
      <c r="V23" s="577"/>
      <c r="W23" s="577"/>
      <c r="X23" s="577"/>
      <c r="Y23" s="587"/>
      <c r="Z23" s="587"/>
      <c r="AA23" s="587"/>
      <c r="AB23" s="587"/>
      <c r="AC23" s="587"/>
      <c r="AD23" s="577"/>
      <c r="AE23" s="577"/>
      <c r="AF23" s="577"/>
      <c r="AG23" s="577"/>
      <c r="AH23" s="577"/>
      <c r="AI23" s="577"/>
    </row>
    <row r="24" spans="2:35" x14ac:dyDescent="0.35">
      <c r="B24" s="517">
        <v>15</v>
      </c>
      <c r="C24" s="592" t="s">
        <v>1219</v>
      </c>
      <c r="D24" s="577"/>
      <c r="E24" s="577"/>
      <c r="F24" s="577"/>
      <c r="G24" s="577"/>
      <c r="H24" s="577"/>
      <c r="I24" s="587"/>
      <c r="J24" s="587"/>
      <c r="K24" s="587"/>
      <c r="L24" s="587"/>
      <c r="M24" s="587"/>
      <c r="N24" s="577"/>
      <c r="O24" s="577"/>
      <c r="P24" s="577"/>
      <c r="Q24" s="577"/>
      <c r="R24" s="577"/>
      <c r="S24" s="577"/>
      <c r="T24" s="577"/>
      <c r="U24" s="577"/>
      <c r="V24" s="577"/>
      <c r="W24" s="577"/>
      <c r="X24" s="577"/>
      <c r="Y24" s="587"/>
      <c r="Z24" s="587"/>
      <c r="AA24" s="587"/>
      <c r="AB24" s="587"/>
      <c r="AC24" s="587"/>
      <c r="AD24" s="577"/>
      <c r="AE24" s="577"/>
      <c r="AF24" s="577"/>
      <c r="AG24" s="577"/>
      <c r="AH24" s="577"/>
      <c r="AI24" s="577"/>
    </row>
    <row r="25" spans="2:35" x14ac:dyDescent="0.35">
      <c r="B25" s="517">
        <v>16</v>
      </c>
      <c r="C25" s="592" t="s">
        <v>1218</v>
      </c>
      <c r="D25" s="577"/>
      <c r="E25" s="577"/>
      <c r="F25" s="577"/>
      <c r="G25" s="577"/>
      <c r="H25" s="577"/>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2"/>
      <c r="AI25" s="577"/>
    </row>
    <row r="26" spans="2:35" ht="31" x14ac:dyDescent="0.35">
      <c r="B26" s="517">
        <v>17</v>
      </c>
      <c r="C26" s="593" t="s">
        <v>1217</v>
      </c>
      <c r="D26" s="577"/>
      <c r="E26" s="577"/>
      <c r="F26" s="577"/>
      <c r="G26" s="577"/>
      <c r="H26" s="577"/>
      <c r="I26" s="587"/>
      <c r="J26" s="587"/>
      <c r="K26" s="587"/>
      <c r="L26" s="587"/>
      <c r="M26" s="587"/>
      <c r="N26" s="577"/>
      <c r="O26" s="577"/>
      <c r="P26" s="577"/>
      <c r="Q26" s="577"/>
      <c r="R26" s="577"/>
      <c r="S26" s="577"/>
      <c r="T26" s="577"/>
      <c r="U26" s="577"/>
      <c r="V26" s="577"/>
      <c r="W26" s="577"/>
      <c r="X26" s="577"/>
      <c r="Y26" s="587"/>
      <c r="Z26" s="587"/>
      <c r="AA26" s="587"/>
      <c r="AB26" s="587"/>
      <c r="AC26" s="587"/>
      <c r="AD26" s="577"/>
      <c r="AE26" s="577"/>
      <c r="AF26" s="577"/>
      <c r="AG26" s="577"/>
      <c r="AH26" s="577"/>
      <c r="AI26" s="577"/>
    </row>
  </sheetData>
  <mergeCells count="23">
    <mergeCell ref="AI7:AI9"/>
    <mergeCell ref="E8:H8"/>
    <mergeCell ref="J8:M8"/>
    <mergeCell ref="O8:R8"/>
    <mergeCell ref="U8:X8"/>
    <mergeCell ref="Z8:AC8"/>
    <mergeCell ref="AE8:AH8"/>
    <mergeCell ref="D7:H7"/>
    <mergeCell ref="I7:M7"/>
    <mergeCell ref="N7:R7"/>
    <mergeCell ref="S7:S9"/>
    <mergeCell ref="T7:X7"/>
    <mergeCell ref="Y7:AC7"/>
    <mergeCell ref="AD7:AH7"/>
    <mergeCell ref="B4:C4"/>
    <mergeCell ref="D5:S5"/>
    <mergeCell ref="T5:AI5"/>
    <mergeCell ref="D6:H6"/>
    <mergeCell ref="I6:M6"/>
    <mergeCell ref="N6:R6"/>
    <mergeCell ref="T6:X6"/>
    <mergeCell ref="Y6:AC6"/>
    <mergeCell ref="AD6:AI6"/>
  </mergeCells>
  <pageMargins left="0.7" right="0.7" top="0.75" bottom="0.75" header="0.3" footer="0.3"/>
  <pageSetup paperSize="9" orientation="portrait" r:id="rId1"/>
  <headerFooter>
    <oddHeader>&amp;L&amp;"Calibri"&amp;12&amp;K000000EBA Regular Use&amp;1#</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DBF2F-407A-47E7-83B0-D9855A98C521}">
  <dimension ref="A1:DP290"/>
  <sheetViews>
    <sheetView zoomScale="90" zoomScaleNormal="90" workbookViewId="0">
      <selection activeCell="B2" sqref="B2"/>
    </sheetView>
  </sheetViews>
  <sheetFormatPr defaultColWidth="8.81640625" defaultRowHeight="15.5" x14ac:dyDescent="0.35"/>
  <cols>
    <col min="1" max="1" width="8.81640625" style="594"/>
    <col min="2" max="2" width="10.453125" style="379" customWidth="1"/>
    <col min="3" max="3" width="60.453125" style="594" customWidth="1"/>
    <col min="4" max="4" width="14.1796875" style="594" customWidth="1"/>
    <col min="5" max="5" width="8.81640625" style="594"/>
    <col min="6" max="6" width="11.453125" style="594" customWidth="1"/>
    <col min="7" max="7" width="14.54296875" style="594" customWidth="1"/>
    <col min="8" max="8" width="13" style="594" customWidth="1"/>
    <col min="9" max="9" width="13.1796875" style="594" customWidth="1"/>
    <col min="10" max="10" width="8.81640625" style="594"/>
    <col min="11" max="11" width="9.54296875" style="594" customWidth="1"/>
    <col min="12" max="12" width="12.81640625" style="594" customWidth="1"/>
    <col min="13" max="13" width="13" style="594" customWidth="1"/>
    <col min="14" max="14" width="11.453125" style="594" customWidth="1"/>
    <col min="15" max="15" width="8.81640625" style="594"/>
    <col min="16" max="16" width="11" style="594" customWidth="1"/>
    <col min="17" max="17" width="13.453125" style="594" customWidth="1"/>
    <col min="18" max="18" width="13" style="594" customWidth="1"/>
    <col min="19" max="19" width="11.1796875" style="594" customWidth="1"/>
    <col min="20" max="16384" width="8.81640625" style="594"/>
  </cols>
  <sheetData>
    <row r="1" spans="2:120" ht="21.5" customHeight="1" x14ac:dyDescent="0.35"/>
    <row r="2" spans="2:120" x14ac:dyDescent="0.35">
      <c r="B2" s="972" t="s">
        <v>924</v>
      </c>
    </row>
    <row r="4" spans="2:120" x14ac:dyDescent="0.35">
      <c r="B4" s="972" t="s">
        <v>928</v>
      </c>
    </row>
    <row r="6" spans="2:120" s="379" customFormat="1" x14ac:dyDescent="0.35">
      <c r="C6" s="595"/>
      <c r="D6" s="559" t="s">
        <v>0</v>
      </c>
      <c r="E6" s="559" t="s">
        <v>14</v>
      </c>
      <c r="F6" s="559" t="s">
        <v>15</v>
      </c>
      <c r="G6" s="559" t="s">
        <v>16</v>
      </c>
      <c r="H6" s="559" t="s">
        <v>17</v>
      </c>
      <c r="I6" s="559" t="s">
        <v>18</v>
      </c>
      <c r="J6" s="559" t="s">
        <v>19</v>
      </c>
      <c r="K6" s="559" t="s">
        <v>20</v>
      </c>
      <c r="L6" s="559" t="s">
        <v>51</v>
      </c>
      <c r="M6" s="559" t="s">
        <v>52</v>
      </c>
      <c r="N6" s="559" t="s">
        <v>53</v>
      </c>
      <c r="O6" s="559" t="s">
        <v>54</v>
      </c>
      <c r="P6" s="559" t="s">
        <v>94</v>
      </c>
      <c r="Q6" s="559" t="s">
        <v>95</v>
      </c>
      <c r="R6" s="559" t="s">
        <v>96</v>
      </c>
      <c r="S6" s="559" t="s">
        <v>115</v>
      </c>
    </row>
    <row r="7" spans="2:120" ht="29.15" customHeight="1" x14ac:dyDescent="0.35">
      <c r="B7" s="1302" t="s">
        <v>1244</v>
      </c>
      <c r="C7" s="1304"/>
      <c r="D7" s="1305" t="s">
        <v>1243</v>
      </c>
      <c r="E7" s="1307"/>
      <c r="F7" s="1307"/>
      <c r="G7" s="1307"/>
      <c r="H7" s="1307"/>
      <c r="I7" s="1307"/>
      <c r="J7" s="1307"/>
      <c r="K7" s="1307"/>
      <c r="L7" s="1307"/>
      <c r="M7" s="1307"/>
      <c r="N7" s="1307"/>
      <c r="O7" s="1307"/>
      <c r="P7" s="1307"/>
      <c r="Q7" s="1307"/>
      <c r="R7" s="1307"/>
      <c r="S7" s="1306"/>
    </row>
    <row r="8" spans="2:120" ht="14.5" customHeight="1" x14ac:dyDescent="0.35">
      <c r="B8" s="1305"/>
      <c r="C8" s="1306"/>
      <c r="D8" s="1282" t="s">
        <v>1242</v>
      </c>
      <c r="E8" s="1308" t="s">
        <v>1241</v>
      </c>
      <c r="F8" s="1309"/>
      <c r="G8" s="1309"/>
      <c r="H8" s="1309"/>
      <c r="I8" s="1310"/>
      <c r="J8" s="1308" t="s">
        <v>1240</v>
      </c>
      <c r="K8" s="1309"/>
      <c r="L8" s="1309"/>
      <c r="M8" s="1309"/>
      <c r="N8" s="1310"/>
      <c r="O8" s="1308" t="s">
        <v>1239</v>
      </c>
      <c r="P8" s="1309"/>
      <c r="Q8" s="1309"/>
      <c r="R8" s="1309"/>
      <c r="S8" s="1310"/>
    </row>
    <row r="9" spans="2:120" ht="33.65" customHeight="1" x14ac:dyDescent="0.35">
      <c r="B9" s="1305"/>
      <c r="C9" s="1306"/>
      <c r="D9" s="1282"/>
      <c r="E9" s="1302" t="s">
        <v>1238</v>
      </c>
      <c r="F9" s="1303"/>
      <c r="G9" s="1303"/>
      <c r="H9" s="1303"/>
      <c r="I9" s="1304"/>
      <c r="J9" s="1302" t="s">
        <v>1238</v>
      </c>
      <c r="K9" s="1303"/>
      <c r="L9" s="1303"/>
      <c r="M9" s="1303"/>
      <c r="N9" s="1304"/>
      <c r="O9" s="1302" t="s">
        <v>1238</v>
      </c>
      <c r="P9" s="1303"/>
      <c r="Q9" s="1303"/>
      <c r="R9" s="1303"/>
      <c r="S9" s="1304"/>
    </row>
    <row r="10" spans="2:120" ht="33.65" customHeight="1" x14ac:dyDescent="0.35">
      <c r="B10" s="1305"/>
      <c r="C10" s="1306"/>
      <c r="D10" s="1282"/>
      <c r="E10" s="596"/>
      <c r="F10" s="1302" t="s">
        <v>1237</v>
      </c>
      <c r="G10" s="1303"/>
      <c r="H10" s="1303"/>
      <c r="I10" s="1304"/>
      <c r="J10" s="596"/>
      <c r="K10" s="1302" t="s">
        <v>1237</v>
      </c>
      <c r="L10" s="1303"/>
      <c r="M10" s="1303"/>
      <c r="N10" s="1304"/>
      <c r="O10" s="596"/>
      <c r="P10" s="1302" t="s">
        <v>1237</v>
      </c>
      <c r="Q10" s="1303"/>
      <c r="R10" s="1303"/>
      <c r="S10" s="1304"/>
    </row>
    <row r="11" spans="2:120" ht="46.5" x14ac:dyDescent="0.35">
      <c r="B11" s="1305"/>
      <c r="C11" s="1306"/>
      <c r="D11" s="1282"/>
      <c r="E11" s="558"/>
      <c r="F11" s="558"/>
      <c r="G11" s="532" t="s">
        <v>1234</v>
      </c>
      <c r="H11" s="532" t="s">
        <v>1236</v>
      </c>
      <c r="I11" s="532" t="s">
        <v>1232</v>
      </c>
      <c r="J11" s="558"/>
      <c r="K11" s="558"/>
      <c r="L11" s="532" t="s">
        <v>1234</v>
      </c>
      <c r="M11" s="532" t="s">
        <v>1235</v>
      </c>
      <c r="N11" s="532" t="s">
        <v>1232</v>
      </c>
      <c r="O11" s="558"/>
      <c r="P11" s="558"/>
      <c r="Q11" s="532" t="s">
        <v>1234</v>
      </c>
      <c r="R11" s="532" t="s">
        <v>1233</v>
      </c>
      <c r="S11" s="532" t="s">
        <v>1232</v>
      </c>
    </row>
    <row r="12" spans="2:120" s="599" customFormat="1" x14ac:dyDescent="0.35">
      <c r="B12" s="540">
        <v>1</v>
      </c>
      <c r="C12" s="597" t="s">
        <v>1277</v>
      </c>
      <c r="D12" s="598"/>
      <c r="E12" s="585"/>
      <c r="F12" s="585"/>
      <c r="G12" s="585"/>
      <c r="H12" s="585"/>
      <c r="I12" s="585"/>
      <c r="J12" s="585"/>
      <c r="K12" s="585"/>
      <c r="L12" s="585"/>
      <c r="M12" s="585"/>
      <c r="N12" s="585"/>
      <c r="O12" s="585"/>
      <c r="P12" s="585"/>
      <c r="Q12" s="585"/>
      <c r="R12" s="585"/>
      <c r="S12" s="585"/>
      <c r="T12" s="594"/>
      <c r="U12" s="594"/>
      <c r="V12" s="594"/>
      <c r="W12" s="594"/>
      <c r="X12" s="594"/>
      <c r="Y12" s="594"/>
      <c r="Z12" s="594"/>
      <c r="AA12" s="594"/>
      <c r="AB12" s="594"/>
      <c r="AC12" s="594"/>
      <c r="AD12" s="594"/>
      <c r="AE12" s="594"/>
      <c r="AF12" s="594"/>
      <c r="AG12" s="594"/>
      <c r="AH12" s="594"/>
      <c r="AI12" s="594"/>
      <c r="AJ12" s="594"/>
      <c r="AK12" s="594"/>
      <c r="AL12" s="594"/>
      <c r="AM12" s="594"/>
      <c r="AN12" s="594"/>
      <c r="AO12" s="594"/>
      <c r="AP12" s="594"/>
      <c r="AQ12" s="594"/>
      <c r="AR12" s="594"/>
      <c r="AS12" s="594"/>
      <c r="AT12" s="594"/>
      <c r="AU12" s="594"/>
      <c r="AV12" s="594"/>
      <c r="AW12" s="594"/>
      <c r="AX12" s="594"/>
      <c r="AY12" s="594"/>
      <c r="AZ12" s="594"/>
      <c r="BA12" s="594"/>
      <c r="BB12" s="594"/>
      <c r="BC12" s="594"/>
      <c r="BD12" s="594"/>
      <c r="BE12" s="594"/>
      <c r="BF12" s="594"/>
      <c r="BG12" s="594"/>
      <c r="BH12" s="594"/>
      <c r="BI12" s="594"/>
      <c r="BJ12" s="594"/>
      <c r="BK12" s="594"/>
      <c r="BL12" s="594"/>
      <c r="BM12" s="594"/>
      <c r="BN12" s="594"/>
      <c r="BO12" s="594"/>
      <c r="BP12" s="594"/>
      <c r="BQ12" s="594"/>
      <c r="BR12" s="594"/>
      <c r="BS12" s="594"/>
      <c r="BT12" s="594"/>
      <c r="BU12" s="594"/>
      <c r="BV12" s="594"/>
      <c r="BW12" s="594"/>
      <c r="BX12" s="594"/>
      <c r="BY12" s="594"/>
      <c r="BZ12" s="594"/>
      <c r="CA12" s="594"/>
      <c r="CB12" s="594"/>
      <c r="CC12" s="594"/>
      <c r="CD12" s="594"/>
      <c r="CE12" s="594"/>
      <c r="CF12" s="594"/>
      <c r="CG12" s="594"/>
      <c r="CH12" s="594"/>
      <c r="CI12" s="594"/>
      <c r="CJ12" s="594"/>
      <c r="CK12" s="594"/>
      <c r="CL12" s="594"/>
      <c r="CM12" s="594"/>
      <c r="CN12" s="594"/>
      <c r="CO12" s="594"/>
      <c r="CP12" s="594"/>
      <c r="CQ12" s="594"/>
      <c r="CR12" s="594"/>
      <c r="CS12" s="594"/>
      <c r="CT12" s="594"/>
      <c r="CU12" s="594"/>
      <c r="CV12" s="594"/>
      <c r="CW12" s="594"/>
      <c r="CX12" s="594"/>
      <c r="CY12" s="594"/>
      <c r="CZ12" s="594"/>
      <c r="DA12" s="594"/>
      <c r="DB12" s="594"/>
      <c r="DC12" s="594"/>
      <c r="DD12" s="594"/>
      <c r="DE12" s="594"/>
      <c r="DF12" s="594"/>
      <c r="DG12" s="594"/>
      <c r="DH12" s="594"/>
      <c r="DI12" s="594"/>
      <c r="DJ12" s="594"/>
      <c r="DK12" s="594"/>
      <c r="DL12" s="594"/>
      <c r="DM12" s="594"/>
      <c r="DN12" s="594"/>
      <c r="DO12" s="594"/>
      <c r="DP12" s="594"/>
    </row>
    <row r="13" spans="2:120" s="599" customFormat="1" ht="46.5" x14ac:dyDescent="0.35">
      <c r="B13" s="600"/>
      <c r="C13" s="601" t="s">
        <v>1602</v>
      </c>
      <c r="D13" s="602"/>
      <c r="E13" s="603"/>
      <c r="F13" s="603"/>
      <c r="G13" s="603"/>
      <c r="H13" s="603"/>
      <c r="I13" s="603"/>
      <c r="J13" s="603"/>
      <c r="K13" s="603"/>
      <c r="L13" s="603"/>
      <c r="M13" s="603"/>
      <c r="N13" s="603"/>
      <c r="O13" s="603"/>
      <c r="P13" s="603"/>
      <c r="Q13" s="603"/>
      <c r="R13" s="603"/>
      <c r="S13" s="604"/>
      <c r="T13" s="594"/>
      <c r="U13" s="594"/>
      <c r="V13" s="594"/>
      <c r="W13" s="594"/>
      <c r="X13" s="594"/>
      <c r="Y13" s="594"/>
      <c r="Z13" s="594"/>
      <c r="AA13" s="594"/>
      <c r="AB13" s="594"/>
      <c r="AC13" s="594"/>
      <c r="AD13" s="594"/>
      <c r="AE13" s="594"/>
      <c r="AF13" s="594"/>
      <c r="AG13" s="594"/>
      <c r="AH13" s="594"/>
      <c r="AI13" s="594"/>
      <c r="AJ13" s="594"/>
      <c r="AK13" s="594"/>
      <c r="AL13" s="594"/>
      <c r="AM13" s="594"/>
      <c r="AN13" s="594"/>
      <c r="AO13" s="594"/>
      <c r="AP13" s="594"/>
      <c r="AQ13" s="594"/>
      <c r="AR13" s="594"/>
      <c r="AS13" s="594"/>
      <c r="AT13" s="594"/>
      <c r="AU13" s="594"/>
      <c r="AV13" s="594"/>
      <c r="AW13" s="594"/>
      <c r="AX13" s="594"/>
      <c r="AY13" s="594"/>
      <c r="AZ13" s="594"/>
      <c r="BA13" s="594"/>
      <c r="BB13" s="594"/>
      <c r="BC13" s="594"/>
      <c r="BD13" s="594"/>
      <c r="BE13" s="594"/>
      <c r="BF13" s="594"/>
      <c r="BG13" s="594"/>
      <c r="BH13" s="594"/>
      <c r="BI13" s="594"/>
      <c r="BJ13" s="594"/>
      <c r="BK13" s="594"/>
      <c r="BL13" s="594"/>
      <c r="BM13" s="594"/>
      <c r="BN13" s="594"/>
      <c r="BO13" s="594"/>
      <c r="BP13" s="594"/>
      <c r="BQ13" s="594"/>
      <c r="BR13" s="594"/>
      <c r="BS13" s="594"/>
      <c r="BT13" s="594"/>
      <c r="BU13" s="594"/>
      <c r="BV13" s="594"/>
      <c r="BW13" s="594"/>
      <c r="BX13" s="594"/>
      <c r="BY13" s="594"/>
      <c r="BZ13" s="594"/>
      <c r="CA13" s="594"/>
      <c r="CB13" s="594"/>
      <c r="CC13" s="594"/>
      <c r="CD13" s="594"/>
      <c r="CE13" s="594"/>
      <c r="CF13" s="594"/>
      <c r="CG13" s="594"/>
      <c r="CH13" s="594"/>
      <c r="CI13" s="594"/>
      <c r="CJ13" s="594"/>
      <c r="CK13" s="594"/>
      <c r="CL13" s="594"/>
      <c r="CM13" s="594"/>
      <c r="CN13" s="594"/>
      <c r="CO13" s="594"/>
      <c r="CP13" s="594"/>
      <c r="CQ13" s="594"/>
      <c r="CR13" s="594"/>
      <c r="CS13" s="594"/>
      <c r="CT13" s="594"/>
      <c r="CU13" s="594"/>
      <c r="CV13" s="594"/>
      <c r="CW13" s="594"/>
      <c r="CX13" s="594"/>
      <c r="CY13" s="594"/>
      <c r="CZ13" s="594"/>
      <c r="DA13" s="594"/>
      <c r="DB13" s="594"/>
      <c r="DC13" s="594"/>
      <c r="DD13" s="594"/>
      <c r="DE13" s="594"/>
      <c r="DF13" s="594"/>
      <c r="DG13" s="594"/>
      <c r="DH13" s="594"/>
      <c r="DI13" s="594"/>
      <c r="DJ13" s="594"/>
      <c r="DK13" s="594"/>
      <c r="DL13" s="594"/>
      <c r="DM13" s="594"/>
      <c r="DN13" s="594"/>
      <c r="DO13" s="594"/>
      <c r="DP13" s="594"/>
    </row>
    <row r="14" spans="2:120" ht="31" x14ac:dyDescent="0.35">
      <c r="B14" s="530">
        <v>2</v>
      </c>
      <c r="C14" s="597" t="s">
        <v>1214</v>
      </c>
      <c r="D14" s="605"/>
      <c r="E14" s="605"/>
      <c r="F14" s="605"/>
      <c r="G14" s="605"/>
      <c r="H14" s="605"/>
      <c r="I14" s="605"/>
      <c r="J14" s="605"/>
      <c r="K14" s="605"/>
      <c r="L14" s="605"/>
      <c r="M14" s="605"/>
      <c r="N14" s="605"/>
      <c r="O14" s="605"/>
      <c r="P14" s="605"/>
      <c r="Q14" s="605"/>
      <c r="R14" s="605"/>
      <c r="S14" s="430"/>
    </row>
    <row r="15" spans="2:120" x14ac:dyDescent="0.35">
      <c r="B15" s="530">
        <v>3</v>
      </c>
      <c r="C15" s="397" t="s">
        <v>34</v>
      </c>
      <c r="D15" s="605"/>
      <c r="E15" s="605"/>
      <c r="F15" s="605"/>
      <c r="G15" s="605"/>
      <c r="H15" s="605"/>
      <c r="I15" s="605"/>
      <c r="J15" s="605"/>
      <c r="K15" s="605"/>
      <c r="L15" s="605"/>
      <c r="M15" s="605"/>
      <c r="N15" s="605"/>
      <c r="O15" s="605"/>
      <c r="P15" s="605"/>
      <c r="Q15" s="605"/>
      <c r="R15" s="605"/>
      <c r="S15" s="430"/>
    </row>
    <row r="16" spans="2:120" ht="31" x14ac:dyDescent="0.35">
      <c r="B16" s="530">
        <v>4</v>
      </c>
      <c r="C16" s="606" t="s">
        <v>1270</v>
      </c>
      <c r="D16" s="605"/>
      <c r="E16" s="605"/>
      <c r="F16" s="605"/>
      <c r="G16" s="605"/>
      <c r="H16" s="605"/>
      <c r="I16" s="605"/>
      <c r="J16" s="607"/>
      <c r="K16" s="607"/>
      <c r="L16" s="607"/>
      <c r="M16" s="607"/>
      <c r="N16" s="607"/>
      <c r="O16" s="605"/>
      <c r="P16" s="605"/>
      <c r="Q16" s="605"/>
      <c r="R16" s="605"/>
      <c r="S16" s="430"/>
    </row>
    <row r="17" spans="1:120" x14ac:dyDescent="0.35">
      <c r="B17" s="530">
        <v>5</v>
      </c>
      <c r="C17" s="606" t="s">
        <v>1222</v>
      </c>
      <c r="D17" s="605"/>
      <c r="E17" s="605"/>
      <c r="F17" s="605"/>
      <c r="G17" s="605"/>
      <c r="H17" s="605"/>
      <c r="I17" s="605"/>
      <c r="J17" s="607"/>
      <c r="K17" s="607"/>
      <c r="L17" s="607"/>
      <c r="M17" s="607"/>
      <c r="N17" s="607"/>
      <c r="O17" s="605"/>
      <c r="P17" s="605"/>
      <c r="Q17" s="605"/>
      <c r="R17" s="605"/>
      <c r="S17" s="430"/>
    </row>
    <row r="18" spans="1:120" x14ac:dyDescent="0.35">
      <c r="B18" s="530">
        <v>6</v>
      </c>
      <c r="C18" s="397" t="s">
        <v>68</v>
      </c>
      <c r="D18" s="605"/>
      <c r="E18" s="605"/>
      <c r="F18" s="605"/>
      <c r="G18" s="605"/>
      <c r="H18" s="605"/>
      <c r="I18" s="605"/>
      <c r="J18" s="605"/>
      <c r="K18" s="605"/>
      <c r="L18" s="605"/>
      <c r="M18" s="605"/>
      <c r="N18" s="605"/>
      <c r="O18" s="605"/>
      <c r="P18" s="605"/>
      <c r="Q18" s="605"/>
      <c r="R18" s="605"/>
      <c r="S18" s="430"/>
    </row>
    <row r="19" spans="1:120" x14ac:dyDescent="0.35">
      <c r="B19" s="530">
        <v>7</v>
      </c>
      <c r="C19" s="397" t="s">
        <v>1212</v>
      </c>
      <c r="D19" s="605"/>
      <c r="E19" s="605"/>
      <c r="F19" s="605"/>
      <c r="G19" s="605"/>
      <c r="H19" s="605"/>
      <c r="I19" s="605"/>
      <c r="J19" s="605"/>
      <c r="K19" s="605"/>
      <c r="L19" s="605"/>
      <c r="M19" s="605"/>
      <c r="N19" s="605"/>
      <c r="O19" s="605"/>
      <c r="P19" s="605"/>
      <c r="Q19" s="605"/>
      <c r="R19" s="605"/>
      <c r="S19" s="430"/>
    </row>
    <row r="20" spans="1:120" ht="31" x14ac:dyDescent="0.35">
      <c r="B20" s="530">
        <v>8</v>
      </c>
      <c r="C20" s="597" t="s">
        <v>1213</v>
      </c>
      <c r="D20" s="605"/>
      <c r="E20" s="605"/>
      <c r="F20" s="605"/>
      <c r="G20" s="605"/>
      <c r="H20" s="605"/>
      <c r="I20" s="605"/>
      <c r="J20" s="605"/>
      <c r="K20" s="605"/>
      <c r="L20" s="605"/>
      <c r="M20" s="605"/>
      <c r="N20" s="605"/>
      <c r="O20" s="605"/>
      <c r="P20" s="605"/>
      <c r="Q20" s="605"/>
      <c r="R20" s="605"/>
      <c r="S20" s="430"/>
    </row>
    <row r="21" spans="1:120" x14ac:dyDescent="0.35">
      <c r="B21" s="530">
        <v>9</v>
      </c>
      <c r="C21" s="397" t="s">
        <v>34</v>
      </c>
      <c r="D21" s="605"/>
      <c r="E21" s="605"/>
      <c r="F21" s="605"/>
      <c r="G21" s="605"/>
      <c r="H21" s="605"/>
      <c r="I21" s="605"/>
      <c r="J21" s="605"/>
      <c r="K21" s="605"/>
      <c r="L21" s="605"/>
      <c r="M21" s="605"/>
      <c r="N21" s="605"/>
      <c r="O21" s="605"/>
      <c r="P21" s="605"/>
      <c r="Q21" s="605"/>
      <c r="R21" s="605"/>
      <c r="S21" s="430"/>
    </row>
    <row r="22" spans="1:120" x14ac:dyDescent="0.35">
      <c r="B22" s="530">
        <v>10</v>
      </c>
      <c r="C22" s="397" t="s">
        <v>68</v>
      </c>
      <c r="D22" s="605"/>
      <c r="E22" s="605"/>
      <c r="F22" s="605"/>
      <c r="G22" s="605"/>
      <c r="H22" s="605"/>
      <c r="I22" s="605"/>
      <c r="J22" s="605"/>
      <c r="K22" s="605"/>
      <c r="L22" s="605"/>
      <c r="M22" s="605"/>
      <c r="N22" s="605"/>
      <c r="O22" s="605"/>
      <c r="P22" s="605"/>
      <c r="Q22" s="605"/>
      <c r="R22" s="605"/>
      <c r="S22" s="430"/>
    </row>
    <row r="23" spans="1:120" x14ac:dyDescent="0.35">
      <c r="B23" s="530">
        <v>11</v>
      </c>
      <c r="C23" s="397" t="s">
        <v>1212</v>
      </c>
      <c r="D23" s="605"/>
      <c r="E23" s="605"/>
      <c r="F23" s="605"/>
      <c r="G23" s="605"/>
      <c r="H23" s="605"/>
      <c r="I23" s="605"/>
      <c r="J23" s="605"/>
      <c r="K23" s="605"/>
      <c r="L23" s="605"/>
      <c r="M23" s="605"/>
      <c r="N23" s="605"/>
      <c r="O23" s="605"/>
      <c r="P23" s="605"/>
      <c r="Q23" s="605"/>
      <c r="R23" s="605"/>
      <c r="S23" s="430"/>
    </row>
    <row r="24" spans="1:120" x14ac:dyDescent="0.35">
      <c r="B24" s="530">
        <v>12</v>
      </c>
      <c r="C24" s="608" t="s">
        <v>1276</v>
      </c>
      <c r="D24" s="609"/>
      <c r="E24" s="605"/>
      <c r="F24" s="605"/>
      <c r="G24" s="605"/>
      <c r="H24" s="605"/>
      <c r="I24" s="605"/>
      <c r="J24" s="605"/>
      <c r="K24" s="605"/>
      <c r="L24" s="605"/>
      <c r="M24" s="605"/>
      <c r="N24" s="605"/>
      <c r="O24" s="605"/>
      <c r="P24" s="605"/>
      <c r="Q24" s="605"/>
      <c r="R24" s="605"/>
      <c r="S24" s="430"/>
    </row>
    <row r="25" spans="1:120" s="599" customFormat="1" ht="31" x14ac:dyDescent="0.35">
      <c r="B25" s="600"/>
      <c r="C25" s="601" t="s">
        <v>1275</v>
      </c>
      <c r="D25" s="602"/>
      <c r="E25" s="610"/>
      <c r="F25" s="610"/>
      <c r="G25" s="610"/>
      <c r="H25" s="610"/>
      <c r="I25" s="610"/>
      <c r="J25" s="610"/>
      <c r="K25" s="610"/>
      <c r="L25" s="610"/>
      <c r="M25" s="610"/>
      <c r="N25" s="610"/>
      <c r="O25" s="610"/>
      <c r="P25" s="610"/>
      <c r="Q25" s="610"/>
      <c r="R25" s="610"/>
      <c r="S25" s="611"/>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4"/>
      <c r="AX25" s="594"/>
      <c r="AY25" s="594"/>
      <c r="AZ25" s="594"/>
      <c r="BA25" s="594"/>
      <c r="BB25" s="594"/>
      <c r="BC25" s="594"/>
      <c r="BD25" s="594"/>
      <c r="BE25" s="594"/>
      <c r="BF25" s="594"/>
      <c r="BG25" s="594"/>
      <c r="BH25" s="594"/>
      <c r="BI25" s="594"/>
      <c r="BJ25" s="594"/>
      <c r="BK25" s="594"/>
      <c r="BL25" s="594"/>
      <c r="BM25" s="594"/>
      <c r="BN25" s="594"/>
      <c r="BO25" s="594"/>
      <c r="BP25" s="594"/>
      <c r="BQ25" s="594"/>
      <c r="BR25" s="594"/>
      <c r="BS25" s="594"/>
      <c r="BT25" s="594"/>
      <c r="BU25" s="594"/>
      <c r="BV25" s="594"/>
      <c r="BW25" s="594"/>
      <c r="BX25" s="594"/>
      <c r="BY25" s="594"/>
      <c r="BZ25" s="594"/>
      <c r="CA25" s="594"/>
      <c r="CB25" s="594"/>
      <c r="CC25" s="594"/>
      <c r="CD25" s="594"/>
      <c r="CE25" s="594"/>
      <c r="CF25" s="594"/>
      <c r="CG25" s="594"/>
      <c r="CH25" s="594"/>
      <c r="CI25" s="594"/>
      <c r="CJ25" s="594"/>
      <c r="CK25" s="594"/>
      <c r="CL25" s="594"/>
      <c r="CM25" s="594"/>
      <c r="CN25" s="594"/>
      <c r="CO25" s="594"/>
      <c r="CP25" s="594"/>
      <c r="CQ25" s="594"/>
      <c r="CR25" s="594"/>
      <c r="CS25" s="594"/>
      <c r="CT25" s="594"/>
      <c r="CU25" s="594"/>
      <c r="CV25" s="594"/>
      <c r="CW25" s="594"/>
      <c r="CX25" s="594"/>
      <c r="CY25" s="594"/>
      <c r="CZ25" s="594"/>
      <c r="DA25" s="594"/>
      <c r="DB25" s="594"/>
      <c r="DC25" s="594"/>
      <c r="DD25" s="594"/>
      <c r="DE25" s="594"/>
      <c r="DF25" s="594"/>
      <c r="DG25" s="594"/>
      <c r="DH25" s="594"/>
      <c r="DI25" s="594"/>
      <c r="DJ25" s="594"/>
      <c r="DK25" s="594"/>
      <c r="DL25" s="594"/>
      <c r="DM25" s="594"/>
      <c r="DN25" s="594"/>
      <c r="DO25" s="594"/>
      <c r="DP25" s="594"/>
    </row>
    <row r="26" spans="1:120" s="436" customFormat="1" x14ac:dyDescent="0.35">
      <c r="B26" s="517">
        <v>13</v>
      </c>
      <c r="C26" s="581" t="s">
        <v>1211</v>
      </c>
      <c r="D26" s="581"/>
      <c r="E26" s="587"/>
      <c r="F26" s="587"/>
      <c r="G26" s="587"/>
      <c r="H26" s="587"/>
      <c r="I26" s="587"/>
      <c r="J26" s="587"/>
      <c r="K26" s="587"/>
      <c r="L26" s="587"/>
      <c r="M26" s="587"/>
      <c r="N26" s="587"/>
      <c r="O26" s="587"/>
      <c r="P26" s="587"/>
      <c r="Q26" s="587"/>
      <c r="R26" s="587"/>
      <c r="S26" s="587"/>
    </row>
    <row r="27" spans="1:120" s="436" customFormat="1" x14ac:dyDescent="0.35">
      <c r="B27" s="517">
        <v>14</v>
      </c>
      <c r="C27" s="581" t="s">
        <v>1210</v>
      </c>
      <c r="D27" s="581"/>
      <c r="E27" s="587"/>
      <c r="F27" s="587"/>
      <c r="G27" s="587"/>
      <c r="H27" s="587"/>
      <c r="I27" s="587"/>
      <c r="J27" s="587"/>
      <c r="K27" s="587"/>
      <c r="L27" s="587"/>
      <c r="M27" s="587"/>
      <c r="N27" s="587"/>
      <c r="O27" s="587"/>
      <c r="P27" s="587"/>
      <c r="Q27" s="587"/>
      <c r="R27" s="587"/>
      <c r="S27" s="587"/>
    </row>
    <row r="28" spans="1:120" s="436" customFormat="1" x14ac:dyDescent="0.35">
      <c r="B28" s="517">
        <v>15</v>
      </c>
      <c r="C28" s="581" t="s">
        <v>1209</v>
      </c>
      <c r="D28" s="581"/>
      <c r="E28" s="587"/>
      <c r="F28" s="587"/>
      <c r="G28" s="587"/>
      <c r="H28" s="587"/>
      <c r="I28" s="587"/>
      <c r="J28" s="587"/>
      <c r="K28" s="587"/>
      <c r="L28" s="587"/>
      <c r="M28" s="587"/>
      <c r="N28" s="587"/>
      <c r="O28" s="587"/>
      <c r="P28" s="587"/>
      <c r="Q28" s="587"/>
      <c r="R28" s="587"/>
      <c r="S28" s="587"/>
    </row>
    <row r="29" spans="1:120" s="436" customFormat="1" x14ac:dyDescent="0.35">
      <c r="B29" s="517">
        <v>16</v>
      </c>
      <c r="C29" s="581" t="s">
        <v>1208</v>
      </c>
      <c r="D29" s="581"/>
      <c r="E29" s="587"/>
      <c r="F29" s="587"/>
      <c r="G29" s="587"/>
      <c r="H29" s="587"/>
      <c r="I29" s="587"/>
      <c r="J29" s="587"/>
      <c r="K29" s="587"/>
      <c r="L29" s="587"/>
      <c r="M29" s="587"/>
      <c r="N29" s="587"/>
      <c r="O29" s="587"/>
      <c r="P29" s="587"/>
      <c r="Q29" s="587"/>
      <c r="R29" s="587"/>
      <c r="S29" s="587"/>
    </row>
    <row r="30" spans="1:120" x14ac:dyDescent="0.35">
      <c r="B30" s="530">
        <v>17</v>
      </c>
      <c r="C30" s="608" t="s">
        <v>1274</v>
      </c>
      <c r="D30" s="430"/>
      <c r="E30" s="612"/>
      <c r="F30" s="612"/>
      <c r="G30" s="612"/>
      <c r="H30" s="612"/>
      <c r="I30" s="612"/>
      <c r="J30" s="612"/>
      <c r="K30" s="612"/>
      <c r="L30" s="612"/>
      <c r="M30" s="612"/>
      <c r="N30" s="612"/>
      <c r="O30" s="612"/>
      <c r="P30" s="612"/>
      <c r="Q30" s="612"/>
      <c r="R30" s="612"/>
      <c r="S30" s="612"/>
    </row>
    <row r="31" spans="1:120" s="599" customFormat="1" ht="31" x14ac:dyDescent="0.35">
      <c r="A31" s="599" t="s">
        <v>1206</v>
      </c>
      <c r="B31" s="600"/>
      <c r="C31" s="601" t="s">
        <v>1273</v>
      </c>
      <c r="D31" s="602"/>
      <c r="E31" s="613"/>
      <c r="F31" s="613"/>
      <c r="G31" s="613"/>
      <c r="H31" s="613"/>
      <c r="I31" s="613"/>
      <c r="J31" s="613"/>
      <c r="K31" s="613"/>
      <c r="L31" s="613"/>
      <c r="M31" s="613"/>
      <c r="N31" s="613"/>
      <c r="O31" s="613"/>
      <c r="P31" s="613"/>
      <c r="Q31" s="613"/>
      <c r="R31" s="613"/>
      <c r="S31" s="61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594"/>
      <c r="AS31" s="594"/>
      <c r="AT31" s="594"/>
      <c r="AU31" s="594"/>
      <c r="AV31" s="594"/>
      <c r="AW31" s="594"/>
      <c r="AX31" s="594"/>
      <c r="AY31" s="594"/>
      <c r="AZ31" s="594"/>
      <c r="BA31" s="594"/>
      <c r="BB31" s="594"/>
      <c r="BC31" s="594"/>
      <c r="BD31" s="594"/>
      <c r="BE31" s="594"/>
      <c r="BF31" s="594"/>
      <c r="BG31" s="594"/>
      <c r="BH31" s="594"/>
      <c r="BI31" s="594"/>
      <c r="BJ31" s="594"/>
      <c r="BK31" s="594"/>
      <c r="BL31" s="594"/>
      <c r="BM31" s="594"/>
      <c r="BN31" s="594"/>
      <c r="BO31" s="594"/>
      <c r="BP31" s="594"/>
      <c r="BQ31" s="594"/>
      <c r="BR31" s="594"/>
      <c r="BS31" s="594"/>
      <c r="BT31" s="594"/>
      <c r="BU31" s="594"/>
      <c r="BV31" s="594"/>
      <c r="BW31" s="594"/>
      <c r="BX31" s="594"/>
      <c r="BY31" s="594"/>
      <c r="BZ31" s="594"/>
      <c r="CA31" s="594"/>
      <c r="CB31" s="594"/>
      <c r="CC31" s="594"/>
      <c r="CD31" s="594"/>
      <c r="CE31" s="594"/>
      <c r="CF31" s="594"/>
      <c r="CG31" s="594"/>
      <c r="CH31" s="594"/>
      <c r="CI31" s="594"/>
      <c r="CJ31" s="594"/>
      <c r="CK31" s="594"/>
      <c r="CL31" s="594"/>
      <c r="CM31" s="594"/>
      <c r="CN31" s="594"/>
      <c r="CO31" s="594"/>
      <c r="CP31" s="594"/>
      <c r="CQ31" s="594"/>
      <c r="CR31" s="594"/>
      <c r="CS31" s="594"/>
      <c r="CT31" s="594"/>
      <c r="CU31" s="594"/>
      <c r="CV31" s="594"/>
      <c r="CW31" s="594"/>
      <c r="CX31" s="594"/>
      <c r="CY31" s="594"/>
      <c r="CZ31" s="594"/>
      <c r="DA31" s="594"/>
      <c r="DB31" s="594"/>
      <c r="DC31" s="594"/>
      <c r="DD31" s="594"/>
      <c r="DE31" s="594"/>
      <c r="DF31" s="594"/>
      <c r="DG31" s="594"/>
      <c r="DH31" s="594"/>
      <c r="DI31" s="594"/>
      <c r="DJ31" s="594"/>
      <c r="DK31" s="594"/>
      <c r="DL31" s="594"/>
      <c r="DM31" s="594"/>
      <c r="DN31" s="594"/>
      <c r="DO31" s="594"/>
      <c r="DP31" s="594"/>
    </row>
    <row r="32" spans="1:120" ht="38.25" customHeight="1" x14ac:dyDescent="0.35">
      <c r="B32" s="530">
        <v>18</v>
      </c>
      <c r="C32" s="429" t="s">
        <v>1202</v>
      </c>
      <c r="D32" s="535"/>
      <c r="E32" s="612"/>
      <c r="F32" s="612"/>
      <c r="G32" s="612"/>
      <c r="H32" s="612"/>
      <c r="I32" s="612"/>
      <c r="J32" s="612"/>
      <c r="K32" s="612"/>
      <c r="L32" s="612"/>
      <c r="M32" s="612"/>
      <c r="N32" s="612"/>
      <c r="O32" s="612"/>
      <c r="P32" s="612"/>
      <c r="Q32" s="612"/>
      <c r="R32" s="612"/>
      <c r="S32" s="612"/>
    </row>
    <row r="33" spans="2:120" s="599" customFormat="1" x14ac:dyDescent="0.35">
      <c r="B33" s="530">
        <v>19</v>
      </c>
      <c r="C33" s="608" t="s">
        <v>1201</v>
      </c>
      <c r="D33" s="598"/>
      <c r="E33" s="612"/>
      <c r="F33" s="612"/>
      <c r="G33" s="612"/>
      <c r="H33" s="612"/>
      <c r="I33" s="612"/>
      <c r="J33" s="612"/>
      <c r="K33" s="612"/>
      <c r="L33" s="612"/>
      <c r="M33" s="612"/>
      <c r="N33" s="612"/>
      <c r="O33" s="612"/>
      <c r="P33" s="612"/>
      <c r="Q33" s="612"/>
      <c r="R33" s="612"/>
      <c r="S33" s="612"/>
      <c r="T33" s="594"/>
      <c r="U33" s="594"/>
      <c r="V33" s="594"/>
      <c r="W33" s="594"/>
      <c r="X33" s="594"/>
      <c r="Y33" s="594"/>
      <c r="Z33" s="594"/>
      <c r="AA33" s="594"/>
      <c r="AB33" s="594"/>
      <c r="AC33" s="594"/>
      <c r="AD33" s="594"/>
      <c r="AE33" s="594"/>
      <c r="AF33" s="594"/>
      <c r="AG33" s="594"/>
      <c r="AH33" s="594"/>
      <c r="AI33" s="594"/>
      <c r="AJ33" s="594"/>
      <c r="AK33" s="594"/>
      <c r="AL33" s="594"/>
      <c r="AM33" s="594"/>
      <c r="AN33" s="594"/>
      <c r="AO33" s="594"/>
      <c r="AP33" s="594"/>
      <c r="AQ33" s="594"/>
      <c r="AR33" s="594"/>
      <c r="AS33" s="594"/>
      <c r="AT33" s="594"/>
      <c r="AU33" s="594"/>
      <c r="AV33" s="594"/>
      <c r="AW33" s="594"/>
      <c r="AX33" s="594"/>
      <c r="AY33" s="594"/>
      <c r="AZ33" s="594"/>
      <c r="BA33" s="594"/>
      <c r="BB33" s="594"/>
      <c r="BC33" s="594"/>
      <c r="BD33" s="594"/>
      <c r="BE33" s="594"/>
      <c r="BF33" s="594"/>
      <c r="BG33" s="594"/>
      <c r="BH33" s="594"/>
      <c r="BI33" s="594"/>
      <c r="BJ33" s="594"/>
      <c r="BK33" s="594"/>
      <c r="BL33" s="594"/>
      <c r="BM33" s="594"/>
      <c r="BN33" s="594"/>
      <c r="BO33" s="594"/>
      <c r="BP33" s="594"/>
      <c r="BQ33" s="594"/>
      <c r="BR33" s="594"/>
      <c r="BS33" s="594"/>
      <c r="BT33" s="594"/>
      <c r="BU33" s="594"/>
      <c r="BV33" s="594"/>
      <c r="BW33" s="594"/>
      <c r="BX33" s="594"/>
      <c r="BY33" s="594"/>
      <c r="BZ33" s="594"/>
      <c r="CA33" s="594"/>
      <c r="CB33" s="594"/>
      <c r="CC33" s="594"/>
      <c r="CD33" s="594"/>
      <c r="CE33" s="594"/>
      <c r="CF33" s="594"/>
      <c r="CG33" s="594"/>
      <c r="CH33" s="594"/>
      <c r="CI33" s="594"/>
      <c r="CJ33" s="594"/>
      <c r="CK33" s="594"/>
      <c r="CL33" s="594"/>
      <c r="CM33" s="594"/>
      <c r="CN33" s="594"/>
      <c r="CO33" s="594"/>
      <c r="CP33" s="594"/>
      <c r="CQ33" s="594"/>
      <c r="CR33" s="594"/>
      <c r="CS33" s="594"/>
      <c r="CT33" s="594"/>
      <c r="CU33" s="594"/>
      <c r="CV33" s="594"/>
      <c r="CW33" s="594"/>
      <c r="CX33" s="594"/>
      <c r="CY33" s="594"/>
      <c r="CZ33" s="594"/>
      <c r="DA33" s="594"/>
      <c r="DB33" s="594"/>
      <c r="DC33" s="594"/>
      <c r="DD33" s="594"/>
      <c r="DE33" s="594"/>
      <c r="DF33" s="594"/>
      <c r="DG33" s="594"/>
      <c r="DH33" s="594"/>
      <c r="DI33" s="594"/>
      <c r="DJ33" s="594"/>
      <c r="DK33" s="594"/>
      <c r="DL33" s="594"/>
      <c r="DM33" s="594"/>
      <c r="DN33" s="594"/>
      <c r="DO33" s="594"/>
      <c r="DP33" s="594"/>
    </row>
    <row r="34" spans="2:120" x14ac:dyDescent="0.35">
      <c r="C34" s="615"/>
      <c r="D34" s="616"/>
      <c r="E34" s="617"/>
      <c r="F34" s="617"/>
      <c r="G34" s="617"/>
      <c r="H34" s="617"/>
      <c r="I34" s="617"/>
      <c r="J34" s="617"/>
      <c r="K34" s="617"/>
      <c r="L34" s="617"/>
      <c r="M34" s="617"/>
      <c r="N34" s="617"/>
      <c r="O34" s="617"/>
      <c r="P34" s="617"/>
      <c r="Q34" s="617"/>
      <c r="R34" s="617"/>
      <c r="S34" s="617"/>
    </row>
    <row r="35" spans="2:120" x14ac:dyDescent="0.35">
      <c r="B35" s="972" t="s">
        <v>927</v>
      </c>
    </row>
    <row r="36" spans="2:120" ht="16" thickBot="1" x14ac:dyDescent="0.4">
      <c r="B36" s="372"/>
    </row>
    <row r="37" spans="2:120" s="527" customFormat="1" ht="16" thickBot="1" x14ac:dyDescent="0.4">
      <c r="B37" s="1311"/>
      <c r="C37" s="1312"/>
      <c r="D37" s="385" t="s">
        <v>0</v>
      </c>
      <c r="E37" s="569" t="s">
        <v>14</v>
      </c>
      <c r="F37" s="569" t="s">
        <v>15</v>
      </c>
      <c r="G37" s="569" t="s">
        <v>16</v>
      </c>
      <c r="H37" s="569" t="s">
        <v>17</v>
      </c>
      <c r="I37" s="569" t="s">
        <v>18</v>
      </c>
      <c r="J37" s="569" t="s">
        <v>19</v>
      </c>
      <c r="K37" s="569" t="s">
        <v>20</v>
      </c>
      <c r="L37" s="569" t="s">
        <v>51</v>
      </c>
      <c r="M37" s="569" t="s">
        <v>52</v>
      </c>
      <c r="N37" s="569" t="s">
        <v>53</v>
      </c>
      <c r="O37" s="569" t="s">
        <v>54</v>
      </c>
      <c r="P37" s="569" t="s">
        <v>94</v>
      </c>
      <c r="Q37" s="569" t="s">
        <v>95</v>
      </c>
      <c r="R37" s="569" t="s">
        <v>96</v>
      </c>
      <c r="S37" s="569" t="s">
        <v>115</v>
      </c>
      <c r="T37" s="569" t="s">
        <v>116</v>
      </c>
      <c r="U37" s="569" t="s">
        <v>117</v>
      </c>
      <c r="V37" s="569" t="s">
        <v>118</v>
      </c>
      <c r="W37" s="569" t="s">
        <v>119</v>
      </c>
      <c r="X37" s="569" t="s">
        <v>120</v>
      </c>
      <c r="Y37" s="569" t="s">
        <v>121</v>
      </c>
      <c r="Z37" s="569" t="s">
        <v>122</v>
      </c>
      <c r="AA37" s="569" t="s">
        <v>123</v>
      </c>
      <c r="AB37" s="569" t="s">
        <v>124</v>
      </c>
      <c r="AC37" s="569" t="s">
        <v>125</v>
      </c>
      <c r="AD37" s="569" t="s">
        <v>126</v>
      </c>
      <c r="AE37" s="569" t="s">
        <v>1262</v>
      </c>
      <c r="AF37" s="569" t="s">
        <v>1261</v>
      </c>
      <c r="AG37" s="569" t="s">
        <v>1260</v>
      </c>
      <c r="AH37" s="569" t="s">
        <v>1259</v>
      </c>
      <c r="AI37" s="569" t="s">
        <v>1258</v>
      </c>
    </row>
    <row r="38" spans="2:120" s="436" customFormat="1" ht="29.15" customHeight="1" x14ac:dyDescent="0.35">
      <c r="B38" s="570"/>
      <c r="C38" s="571"/>
      <c r="D38" s="1313" t="s">
        <v>1257</v>
      </c>
      <c r="E38" s="1314"/>
      <c r="F38" s="1314"/>
      <c r="G38" s="1314"/>
      <c r="H38" s="1314"/>
      <c r="I38" s="1314"/>
      <c r="J38" s="1314"/>
      <c r="K38" s="1314"/>
      <c r="L38" s="1314"/>
      <c r="M38" s="1314"/>
      <c r="N38" s="1314"/>
      <c r="O38" s="1314"/>
      <c r="P38" s="1314"/>
      <c r="Q38" s="1314"/>
      <c r="R38" s="1314"/>
      <c r="S38" s="1314"/>
      <c r="T38" s="1313" t="s">
        <v>1256</v>
      </c>
      <c r="U38" s="1314"/>
      <c r="V38" s="1314"/>
      <c r="W38" s="1314"/>
      <c r="X38" s="1314"/>
      <c r="Y38" s="1314"/>
      <c r="Z38" s="1314"/>
      <c r="AA38" s="1314"/>
      <c r="AB38" s="1314"/>
      <c r="AC38" s="1314"/>
      <c r="AD38" s="1314"/>
      <c r="AE38" s="1314"/>
      <c r="AF38" s="1314"/>
      <c r="AG38" s="1314"/>
      <c r="AH38" s="1314"/>
      <c r="AI38" s="1315"/>
    </row>
    <row r="39" spans="2:120" s="436" customFormat="1" ht="14.25" customHeight="1" x14ac:dyDescent="0.35">
      <c r="B39" s="572"/>
      <c r="C39" s="573"/>
      <c r="D39" s="1316" t="s">
        <v>1241</v>
      </c>
      <c r="E39" s="1317"/>
      <c r="F39" s="1317"/>
      <c r="G39" s="1317"/>
      <c r="H39" s="1318"/>
      <c r="I39" s="1316" t="s">
        <v>1240</v>
      </c>
      <c r="J39" s="1317"/>
      <c r="K39" s="1317"/>
      <c r="L39" s="1317"/>
      <c r="M39" s="1318"/>
      <c r="N39" s="1316" t="s">
        <v>1239</v>
      </c>
      <c r="O39" s="1317"/>
      <c r="P39" s="1317"/>
      <c r="Q39" s="1317"/>
      <c r="R39" s="1317"/>
      <c r="S39" s="574"/>
      <c r="T39" s="1316" t="s">
        <v>1241</v>
      </c>
      <c r="U39" s="1317"/>
      <c r="V39" s="1317"/>
      <c r="W39" s="1317"/>
      <c r="X39" s="1318"/>
      <c r="Y39" s="1316" t="s">
        <v>1240</v>
      </c>
      <c r="Z39" s="1317"/>
      <c r="AA39" s="1317"/>
      <c r="AB39" s="1317"/>
      <c r="AC39" s="1318"/>
      <c r="AD39" s="1316" t="s">
        <v>1239</v>
      </c>
      <c r="AE39" s="1317"/>
      <c r="AF39" s="1317"/>
      <c r="AG39" s="1317"/>
      <c r="AH39" s="1317"/>
      <c r="AI39" s="1318"/>
    </row>
    <row r="40" spans="2:120" s="436" customFormat="1" ht="33.75" customHeight="1" x14ac:dyDescent="0.35">
      <c r="B40" s="572"/>
      <c r="C40" s="573"/>
      <c r="D40" s="1275" t="s">
        <v>1255</v>
      </c>
      <c r="E40" s="1276"/>
      <c r="F40" s="1276"/>
      <c r="G40" s="1276"/>
      <c r="H40" s="1277"/>
      <c r="I40" s="1275" t="s">
        <v>1255</v>
      </c>
      <c r="J40" s="1276"/>
      <c r="K40" s="1276"/>
      <c r="L40" s="1276"/>
      <c r="M40" s="1277"/>
      <c r="N40" s="1275" t="s">
        <v>1255</v>
      </c>
      <c r="O40" s="1276"/>
      <c r="P40" s="1276"/>
      <c r="Q40" s="1276"/>
      <c r="R40" s="1277"/>
      <c r="S40" s="1267" t="s">
        <v>1254</v>
      </c>
      <c r="T40" s="1275" t="s">
        <v>1253</v>
      </c>
      <c r="U40" s="1276"/>
      <c r="V40" s="1276"/>
      <c r="W40" s="1276"/>
      <c r="X40" s="1277"/>
      <c r="Y40" s="1275" t="s">
        <v>1253</v>
      </c>
      <c r="Z40" s="1276"/>
      <c r="AA40" s="1276"/>
      <c r="AB40" s="1276"/>
      <c r="AC40" s="1277"/>
      <c r="AD40" s="1275" t="s">
        <v>1253</v>
      </c>
      <c r="AE40" s="1276"/>
      <c r="AF40" s="1276"/>
      <c r="AG40" s="1276"/>
      <c r="AH40" s="1277"/>
      <c r="AI40" s="1267" t="s">
        <v>1252</v>
      </c>
    </row>
    <row r="41" spans="2:120" s="436" customFormat="1" x14ac:dyDescent="0.35">
      <c r="B41" s="572"/>
      <c r="C41" s="573"/>
      <c r="D41" s="575"/>
      <c r="E41" s="1275" t="s">
        <v>1251</v>
      </c>
      <c r="F41" s="1276"/>
      <c r="G41" s="1276"/>
      <c r="H41" s="1277"/>
      <c r="I41" s="575"/>
      <c r="J41" s="1275" t="s">
        <v>1251</v>
      </c>
      <c r="K41" s="1276"/>
      <c r="L41" s="1276"/>
      <c r="M41" s="1277"/>
      <c r="N41" s="575"/>
      <c r="O41" s="1275" t="s">
        <v>1251</v>
      </c>
      <c r="P41" s="1276"/>
      <c r="Q41" s="1276"/>
      <c r="R41" s="1277"/>
      <c r="S41" s="1319"/>
      <c r="T41" s="575"/>
      <c r="U41" s="1275" t="s">
        <v>1251</v>
      </c>
      <c r="V41" s="1276"/>
      <c r="W41" s="1276"/>
      <c r="X41" s="1277"/>
      <c r="Y41" s="575"/>
      <c r="Z41" s="1275" t="s">
        <v>1251</v>
      </c>
      <c r="AA41" s="1276"/>
      <c r="AB41" s="1276"/>
      <c r="AC41" s="1277"/>
      <c r="AD41" s="575"/>
      <c r="AE41" s="1275" t="s">
        <v>1251</v>
      </c>
      <c r="AF41" s="1276"/>
      <c r="AG41" s="1276"/>
      <c r="AH41" s="1277"/>
      <c r="AI41" s="1319"/>
    </row>
    <row r="42" spans="2:120" s="436" customFormat="1" ht="77.5" x14ac:dyDescent="0.35">
      <c r="B42" s="572"/>
      <c r="C42" s="576" t="s">
        <v>1250</v>
      </c>
      <c r="D42" s="516"/>
      <c r="E42" s="516"/>
      <c r="F42" s="577" t="s">
        <v>1234</v>
      </c>
      <c r="G42" s="578" t="s">
        <v>1236</v>
      </c>
      <c r="H42" s="578" t="s">
        <v>1232</v>
      </c>
      <c r="I42" s="516"/>
      <c r="J42" s="516"/>
      <c r="K42" s="577" t="s">
        <v>1234</v>
      </c>
      <c r="L42" s="578" t="s">
        <v>1235</v>
      </c>
      <c r="M42" s="578" t="s">
        <v>1232</v>
      </c>
      <c r="N42" s="516"/>
      <c r="O42" s="516"/>
      <c r="P42" s="577" t="s">
        <v>1234</v>
      </c>
      <c r="Q42" s="578" t="s">
        <v>1233</v>
      </c>
      <c r="R42" s="578" t="s">
        <v>1232</v>
      </c>
      <c r="S42" s="1268"/>
      <c r="T42" s="516"/>
      <c r="U42" s="516"/>
      <c r="V42" s="577" t="s">
        <v>1234</v>
      </c>
      <c r="W42" s="578" t="s">
        <v>1236</v>
      </c>
      <c r="X42" s="578" t="s">
        <v>1232</v>
      </c>
      <c r="Y42" s="516"/>
      <c r="Z42" s="516"/>
      <c r="AA42" s="577" t="s">
        <v>1234</v>
      </c>
      <c r="AB42" s="578" t="s">
        <v>1235</v>
      </c>
      <c r="AC42" s="578" t="s">
        <v>1232</v>
      </c>
      <c r="AD42" s="516"/>
      <c r="AE42" s="516"/>
      <c r="AF42" s="577" t="s">
        <v>1234</v>
      </c>
      <c r="AG42" s="578" t="s">
        <v>1233</v>
      </c>
      <c r="AH42" s="578" t="s">
        <v>1232</v>
      </c>
      <c r="AI42" s="1268"/>
    </row>
    <row r="43" spans="2:120" s="436" customFormat="1" x14ac:dyDescent="0.35">
      <c r="B43" s="517">
        <v>1</v>
      </c>
      <c r="C43" s="579" t="s">
        <v>1272</v>
      </c>
      <c r="D43" s="577"/>
      <c r="E43" s="577"/>
      <c r="F43" s="577"/>
      <c r="G43" s="577"/>
      <c r="H43" s="577"/>
      <c r="I43" s="577"/>
      <c r="J43" s="577"/>
      <c r="K43" s="577"/>
      <c r="L43" s="577"/>
      <c r="M43" s="577"/>
      <c r="N43" s="577"/>
      <c r="O43" s="577"/>
      <c r="P43" s="577"/>
      <c r="Q43" s="577"/>
      <c r="R43" s="577"/>
      <c r="S43" s="577"/>
      <c r="T43" s="577"/>
      <c r="U43" s="577"/>
      <c r="V43" s="577"/>
      <c r="W43" s="577"/>
      <c r="X43" s="577"/>
      <c r="Y43" s="577"/>
      <c r="Z43" s="577"/>
      <c r="AA43" s="577"/>
      <c r="AB43" s="577"/>
      <c r="AC43" s="577"/>
      <c r="AD43" s="577"/>
      <c r="AE43" s="577"/>
      <c r="AF43" s="577"/>
      <c r="AG43" s="577"/>
      <c r="AH43" s="577"/>
      <c r="AI43" s="577"/>
      <c r="AJ43" s="580"/>
    </row>
    <row r="44" spans="2:120" s="436" customFormat="1" x14ac:dyDescent="0.35">
      <c r="B44" s="517">
        <v>2</v>
      </c>
      <c r="C44" s="618" t="s">
        <v>1249</v>
      </c>
      <c r="D44" s="577"/>
      <c r="E44" s="577"/>
      <c r="F44" s="577"/>
      <c r="G44" s="577"/>
      <c r="H44" s="577"/>
      <c r="I44" s="577"/>
      <c r="J44" s="577"/>
      <c r="K44" s="577"/>
      <c r="L44" s="577"/>
      <c r="M44" s="577"/>
      <c r="N44" s="577"/>
      <c r="O44" s="577"/>
      <c r="P44" s="577"/>
      <c r="Q44" s="577"/>
      <c r="R44" s="577"/>
      <c r="S44" s="577"/>
      <c r="T44" s="577"/>
      <c r="U44" s="577"/>
      <c r="V44" s="577"/>
      <c r="W44" s="577"/>
      <c r="X44" s="577"/>
      <c r="Y44" s="577"/>
      <c r="Z44" s="577"/>
      <c r="AA44" s="577"/>
      <c r="AB44" s="577"/>
      <c r="AC44" s="577"/>
      <c r="AD44" s="577"/>
      <c r="AE44" s="577"/>
      <c r="AF44" s="577"/>
      <c r="AG44" s="577"/>
      <c r="AH44" s="577"/>
      <c r="AI44" s="577"/>
      <c r="AJ44" s="580"/>
    </row>
    <row r="45" spans="2:120" s="436" customFormat="1" ht="31" x14ac:dyDescent="0.35">
      <c r="B45" s="517">
        <v>3</v>
      </c>
      <c r="C45" s="398" t="s">
        <v>1271</v>
      </c>
      <c r="D45" s="577"/>
      <c r="E45" s="577"/>
      <c r="F45" s="577"/>
      <c r="G45" s="577"/>
      <c r="H45" s="577"/>
      <c r="I45" s="577"/>
      <c r="J45" s="577"/>
      <c r="K45" s="577"/>
      <c r="L45" s="577"/>
      <c r="M45" s="577"/>
      <c r="N45" s="577"/>
      <c r="O45" s="577"/>
      <c r="P45" s="577"/>
      <c r="Q45" s="577"/>
      <c r="R45" s="577"/>
      <c r="S45" s="577"/>
      <c r="T45" s="577"/>
      <c r="U45" s="577"/>
      <c r="V45" s="577"/>
      <c r="W45" s="577"/>
      <c r="X45" s="577"/>
      <c r="Y45" s="577"/>
      <c r="Z45" s="577"/>
      <c r="AA45" s="577"/>
      <c r="AB45" s="577"/>
      <c r="AC45" s="577"/>
      <c r="AD45" s="577"/>
      <c r="AE45" s="577"/>
      <c r="AF45" s="577"/>
      <c r="AG45" s="577"/>
      <c r="AH45" s="577"/>
      <c r="AI45" s="577"/>
    </row>
    <row r="46" spans="2:120" s="436" customFormat="1" ht="31" x14ac:dyDescent="0.35">
      <c r="B46" s="517">
        <v>4</v>
      </c>
      <c r="C46" s="619" t="s">
        <v>1270</v>
      </c>
      <c r="D46" s="577"/>
      <c r="E46" s="577"/>
      <c r="F46" s="577"/>
      <c r="G46" s="577"/>
      <c r="H46" s="577"/>
      <c r="I46" s="587"/>
      <c r="J46" s="587"/>
      <c r="K46" s="587"/>
      <c r="L46" s="587"/>
      <c r="M46" s="587"/>
      <c r="N46" s="577"/>
      <c r="O46" s="577"/>
      <c r="P46" s="577"/>
      <c r="Q46" s="577"/>
      <c r="R46" s="577"/>
      <c r="S46" s="577"/>
      <c r="T46" s="577"/>
      <c r="U46" s="577"/>
      <c r="V46" s="577"/>
      <c r="W46" s="577"/>
      <c r="X46" s="577"/>
      <c r="Y46" s="587"/>
      <c r="Z46" s="587"/>
      <c r="AA46" s="587"/>
      <c r="AB46" s="587"/>
      <c r="AC46" s="587"/>
      <c r="AD46" s="577"/>
      <c r="AE46" s="577"/>
      <c r="AF46" s="577"/>
      <c r="AG46" s="577"/>
      <c r="AH46" s="577"/>
      <c r="AI46" s="577"/>
    </row>
    <row r="47" spans="2:120" s="436" customFormat="1" x14ac:dyDescent="0.35">
      <c r="B47" s="517">
        <v>5</v>
      </c>
      <c r="C47" s="619" t="s">
        <v>1222</v>
      </c>
      <c r="D47" s="577"/>
      <c r="E47" s="577"/>
      <c r="F47" s="577"/>
      <c r="G47" s="577"/>
      <c r="H47" s="577"/>
      <c r="I47" s="587"/>
      <c r="J47" s="587"/>
      <c r="K47" s="587"/>
      <c r="L47" s="587"/>
      <c r="M47" s="587"/>
      <c r="N47" s="577"/>
      <c r="O47" s="577"/>
      <c r="P47" s="577"/>
      <c r="Q47" s="577"/>
      <c r="R47" s="577"/>
      <c r="S47" s="577"/>
      <c r="T47" s="577"/>
      <c r="U47" s="577"/>
      <c r="V47" s="577"/>
      <c r="W47" s="577"/>
      <c r="X47" s="577"/>
      <c r="Y47" s="587"/>
      <c r="Z47" s="587"/>
      <c r="AA47" s="587"/>
      <c r="AB47" s="587"/>
      <c r="AC47" s="587"/>
      <c r="AD47" s="577"/>
      <c r="AE47" s="577"/>
      <c r="AF47" s="577"/>
      <c r="AG47" s="577"/>
      <c r="AH47" s="577"/>
      <c r="AI47" s="577"/>
    </row>
    <row r="48" spans="2:120" s="436" customFormat="1" ht="31" x14ac:dyDescent="0.35">
      <c r="B48" s="517">
        <v>5</v>
      </c>
      <c r="C48" s="398" t="s">
        <v>1269</v>
      </c>
      <c r="D48" s="577"/>
      <c r="E48" s="577"/>
      <c r="F48" s="577"/>
      <c r="G48" s="577"/>
      <c r="H48" s="577"/>
      <c r="I48" s="577"/>
      <c r="J48" s="577"/>
      <c r="K48" s="577"/>
      <c r="L48" s="577"/>
      <c r="M48" s="577"/>
      <c r="N48" s="577"/>
      <c r="O48" s="577"/>
      <c r="P48" s="577"/>
      <c r="Q48" s="577"/>
      <c r="R48" s="577"/>
      <c r="S48" s="577"/>
      <c r="T48" s="577"/>
      <c r="U48" s="577"/>
      <c r="V48" s="577"/>
      <c r="W48" s="577"/>
      <c r="X48" s="577"/>
      <c r="Y48" s="577"/>
      <c r="Z48" s="577"/>
      <c r="AA48" s="577"/>
      <c r="AB48" s="577"/>
      <c r="AC48" s="577"/>
      <c r="AD48" s="577"/>
      <c r="AE48" s="577"/>
      <c r="AF48" s="577"/>
      <c r="AG48" s="577"/>
      <c r="AH48" s="577"/>
      <c r="AI48" s="577"/>
    </row>
    <row r="49" spans="2:6" x14ac:dyDescent="0.35">
      <c r="B49" s="594"/>
    </row>
    <row r="50" spans="2:6" x14ac:dyDescent="0.35">
      <c r="B50" s="594"/>
    </row>
    <row r="51" spans="2:6" x14ac:dyDescent="0.35">
      <c r="B51" s="972" t="s">
        <v>926</v>
      </c>
    </row>
    <row r="52" spans="2:6" x14ac:dyDescent="0.35">
      <c r="B52" s="594"/>
    </row>
    <row r="53" spans="2:6" s="374" customFormat="1" ht="43.4" customHeight="1" x14ac:dyDescent="0.35">
      <c r="B53" s="566"/>
      <c r="C53" s="620" t="s">
        <v>1199</v>
      </c>
      <c r="D53" s="621"/>
      <c r="E53" s="622"/>
      <c r="F53" s="1320" t="s">
        <v>1198</v>
      </c>
    </row>
    <row r="54" spans="2:6" s="374" customFormat="1" ht="62" x14ac:dyDescent="0.35">
      <c r="B54" s="566"/>
      <c r="C54" s="623" t="s">
        <v>1268</v>
      </c>
      <c r="D54" s="623" t="s">
        <v>1267</v>
      </c>
      <c r="E54" s="623" t="s">
        <v>1266</v>
      </c>
      <c r="F54" s="1321"/>
    </row>
    <row r="55" spans="2:6" s="374" customFormat="1" x14ac:dyDescent="0.35">
      <c r="B55" s="566" t="s">
        <v>1265</v>
      </c>
      <c r="C55" s="566"/>
      <c r="D55" s="566"/>
      <c r="E55" s="566"/>
      <c r="F55" s="566"/>
    </row>
    <row r="56" spans="2:6" s="374" customFormat="1" x14ac:dyDescent="0.35">
      <c r="B56" s="566" t="s">
        <v>1264</v>
      </c>
      <c r="C56" s="566"/>
      <c r="D56" s="566"/>
      <c r="E56" s="566"/>
      <c r="F56" s="566"/>
    </row>
    <row r="57" spans="2:6" x14ac:dyDescent="0.35">
      <c r="B57" s="594"/>
    </row>
    <row r="58" spans="2:6" x14ac:dyDescent="0.35">
      <c r="B58" s="594"/>
    </row>
    <row r="59" spans="2:6" x14ac:dyDescent="0.35">
      <c r="B59" s="594"/>
    </row>
    <row r="60" spans="2:6" x14ac:dyDescent="0.35">
      <c r="B60" s="594"/>
    </row>
    <row r="61" spans="2:6" x14ac:dyDescent="0.35">
      <c r="B61" s="594"/>
    </row>
    <row r="62" spans="2:6" x14ac:dyDescent="0.35">
      <c r="B62" s="594"/>
    </row>
    <row r="63" spans="2:6" x14ac:dyDescent="0.35">
      <c r="B63" s="594"/>
    </row>
    <row r="64" spans="2:6" x14ac:dyDescent="0.35">
      <c r="B64" s="594"/>
    </row>
    <row r="65" s="594" customFormat="1" x14ac:dyDescent="0.35"/>
    <row r="66" s="594" customFormat="1" x14ac:dyDescent="0.35"/>
    <row r="67" s="594" customFormat="1" x14ac:dyDescent="0.35"/>
    <row r="68" s="594" customFormat="1" x14ac:dyDescent="0.35"/>
    <row r="69" s="594" customFormat="1" x14ac:dyDescent="0.35"/>
    <row r="70" s="594" customFormat="1" x14ac:dyDescent="0.35"/>
    <row r="71" s="594" customFormat="1" x14ac:dyDescent="0.35"/>
    <row r="72" s="594" customFormat="1" x14ac:dyDescent="0.35"/>
    <row r="73" s="594" customFormat="1" x14ac:dyDescent="0.35"/>
    <row r="74" s="594" customFormat="1" x14ac:dyDescent="0.35"/>
    <row r="75" s="594" customFormat="1" x14ac:dyDescent="0.35"/>
    <row r="76" s="594" customFormat="1" x14ac:dyDescent="0.35"/>
    <row r="77" s="594" customFormat="1" x14ac:dyDescent="0.35"/>
    <row r="78" s="594" customFormat="1" x14ac:dyDescent="0.35"/>
    <row r="79" s="594" customFormat="1" x14ac:dyDescent="0.35"/>
    <row r="80" s="594" customFormat="1" x14ac:dyDescent="0.35"/>
    <row r="81" s="594" customFormat="1" x14ac:dyDescent="0.35"/>
    <row r="82" s="594" customFormat="1" x14ac:dyDescent="0.35"/>
    <row r="83" s="594" customFormat="1" x14ac:dyDescent="0.35"/>
    <row r="84" s="594" customFormat="1" x14ac:dyDescent="0.35"/>
    <row r="85" s="594" customFormat="1" x14ac:dyDescent="0.35"/>
    <row r="86" s="594" customFormat="1" x14ac:dyDescent="0.35"/>
    <row r="87" s="594" customFormat="1" x14ac:dyDescent="0.35"/>
    <row r="88" s="594" customFormat="1" x14ac:dyDescent="0.35"/>
    <row r="89" s="594" customFormat="1" x14ac:dyDescent="0.35"/>
    <row r="90" s="594" customFormat="1" x14ac:dyDescent="0.35"/>
    <row r="91" s="594" customFormat="1" x14ac:dyDescent="0.35"/>
    <row r="92" s="594" customFormat="1" x14ac:dyDescent="0.35"/>
    <row r="93" s="594" customFormat="1" x14ac:dyDescent="0.35"/>
    <row r="94" s="594" customFormat="1" x14ac:dyDescent="0.35"/>
    <row r="95" s="594" customFormat="1" x14ac:dyDescent="0.35"/>
    <row r="96" s="594" customFormat="1" x14ac:dyDescent="0.35"/>
    <row r="97" s="594" customFormat="1" x14ac:dyDescent="0.35"/>
    <row r="98" s="594" customFormat="1" x14ac:dyDescent="0.35"/>
    <row r="99" s="594" customFormat="1" x14ac:dyDescent="0.35"/>
    <row r="100" s="594" customFormat="1" x14ac:dyDescent="0.35"/>
    <row r="101" s="594" customFormat="1" x14ac:dyDescent="0.35"/>
    <row r="102" s="594" customFormat="1" x14ac:dyDescent="0.35"/>
    <row r="103" s="594" customFormat="1" x14ac:dyDescent="0.35"/>
    <row r="104" s="594" customFormat="1" x14ac:dyDescent="0.35"/>
    <row r="105" s="594" customFormat="1" x14ac:dyDescent="0.35"/>
    <row r="106" s="594" customFormat="1" x14ac:dyDescent="0.35"/>
    <row r="107" s="594" customFormat="1" x14ac:dyDescent="0.35"/>
    <row r="108" s="594" customFormat="1" x14ac:dyDescent="0.35"/>
    <row r="109" s="594" customFormat="1" x14ac:dyDescent="0.35"/>
    <row r="110" s="594" customFormat="1" x14ac:dyDescent="0.35"/>
    <row r="111" s="594" customFormat="1" x14ac:dyDescent="0.35"/>
    <row r="112" s="594" customFormat="1" x14ac:dyDescent="0.35"/>
    <row r="113" s="594" customFormat="1" x14ac:dyDescent="0.35"/>
    <row r="114" s="594" customFormat="1" x14ac:dyDescent="0.35"/>
    <row r="115" s="594" customFormat="1" x14ac:dyDescent="0.35"/>
    <row r="116" s="594" customFormat="1" x14ac:dyDescent="0.35"/>
    <row r="117" s="594" customFormat="1" x14ac:dyDescent="0.35"/>
    <row r="118" s="594" customFormat="1" x14ac:dyDescent="0.35"/>
    <row r="119" s="594" customFormat="1" x14ac:dyDescent="0.35"/>
    <row r="120" s="594" customFormat="1" x14ac:dyDescent="0.35"/>
    <row r="121" s="594" customFormat="1" x14ac:dyDescent="0.35"/>
    <row r="122" s="594" customFormat="1" x14ac:dyDescent="0.35"/>
    <row r="123" s="594" customFormat="1" x14ac:dyDescent="0.35"/>
    <row r="124" s="594" customFormat="1" x14ac:dyDescent="0.35"/>
    <row r="125" s="594" customFormat="1" x14ac:dyDescent="0.35"/>
    <row r="126" s="594" customFormat="1" x14ac:dyDescent="0.35"/>
    <row r="127" s="594" customFormat="1" x14ac:dyDescent="0.35"/>
    <row r="128" s="594" customFormat="1" x14ac:dyDescent="0.35"/>
    <row r="129" s="594" customFormat="1" x14ac:dyDescent="0.35"/>
    <row r="130" s="594" customFormat="1" x14ac:dyDescent="0.35"/>
    <row r="131" s="594" customFormat="1" x14ac:dyDescent="0.35"/>
    <row r="132" s="594" customFormat="1" x14ac:dyDescent="0.35"/>
    <row r="133" s="594" customFormat="1" x14ac:dyDescent="0.35"/>
    <row r="134" s="594" customFormat="1" x14ac:dyDescent="0.35"/>
    <row r="135" s="594" customFormat="1" x14ac:dyDescent="0.35"/>
    <row r="136" s="594" customFormat="1" x14ac:dyDescent="0.35"/>
    <row r="137" s="594" customFormat="1" x14ac:dyDescent="0.35"/>
    <row r="138" s="594" customFormat="1" x14ac:dyDescent="0.35"/>
    <row r="139" s="594" customFormat="1" x14ac:dyDescent="0.35"/>
    <row r="140" s="594" customFormat="1" x14ac:dyDescent="0.35"/>
    <row r="141" s="594" customFormat="1" x14ac:dyDescent="0.35"/>
    <row r="142" s="594" customFormat="1" x14ac:dyDescent="0.35"/>
    <row r="143" s="594" customFormat="1" x14ac:dyDescent="0.35"/>
    <row r="144" s="594" customFormat="1" x14ac:dyDescent="0.35"/>
    <row r="145" s="594" customFormat="1" x14ac:dyDescent="0.35"/>
    <row r="146" s="594" customFormat="1" x14ac:dyDescent="0.35"/>
    <row r="147" s="594" customFormat="1" x14ac:dyDescent="0.35"/>
    <row r="148" s="594" customFormat="1" x14ac:dyDescent="0.35"/>
    <row r="149" s="594" customFormat="1" x14ac:dyDescent="0.35"/>
    <row r="150" s="594" customFormat="1" x14ac:dyDescent="0.35"/>
    <row r="151" s="594" customFormat="1" x14ac:dyDescent="0.35"/>
    <row r="152" s="594" customFormat="1" x14ac:dyDescent="0.35"/>
    <row r="153" s="594" customFormat="1" x14ac:dyDescent="0.35"/>
    <row r="154" s="594" customFormat="1" x14ac:dyDescent="0.35"/>
    <row r="155" s="594" customFormat="1" x14ac:dyDescent="0.35"/>
    <row r="156" s="594" customFormat="1" x14ac:dyDescent="0.35"/>
    <row r="157" s="594" customFormat="1" x14ac:dyDescent="0.35"/>
    <row r="158" s="594" customFormat="1" x14ac:dyDescent="0.35"/>
    <row r="159" s="594" customFormat="1" x14ac:dyDescent="0.35"/>
    <row r="160" s="594" customFormat="1" x14ac:dyDescent="0.35"/>
    <row r="161" s="594" customFormat="1" x14ac:dyDescent="0.35"/>
    <row r="162" s="594" customFormat="1" x14ac:dyDescent="0.35"/>
    <row r="163" s="594" customFormat="1" x14ac:dyDescent="0.35"/>
    <row r="164" s="594" customFormat="1" x14ac:dyDescent="0.35"/>
    <row r="165" s="594" customFormat="1" x14ac:dyDescent="0.35"/>
    <row r="166" s="594" customFormat="1" x14ac:dyDescent="0.35"/>
    <row r="167" s="594" customFormat="1" x14ac:dyDescent="0.35"/>
    <row r="168" s="594" customFormat="1" x14ac:dyDescent="0.35"/>
    <row r="169" s="594" customFormat="1" x14ac:dyDescent="0.35"/>
    <row r="170" s="594" customFormat="1" x14ac:dyDescent="0.35"/>
    <row r="171" s="594" customFormat="1" x14ac:dyDescent="0.35"/>
    <row r="172" s="594" customFormat="1" x14ac:dyDescent="0.35"/>
    <row r="173" s="594" customFormat="1" x14ac:dyDescent="0.35"/>
    <row r="174" s="594" customFormat="1" x14ac:dyDescent="0.35"/>
    <row r="175" s="594" customFormat="1" x14ac:dyDescent="0.35"/>
    <row r="176" s="594" customFormat="1" x14ac:dyDescent="0.35"/>
    <row r="177" s="594" customFormat="1" x14ac:dyDescent="0.35"/>
    <row r="178" s="594" customFormat="1" x14ac:dyDescent="0.35"/>
    <row r="179" s="594" customFormat="1" x14ac:dyDescent="0.35"/>
    <row r="180" s="594" customFormat="1" x14ac:dyDescent="0.35"/>
    <row r="181" s="594" customFormat="1" x14ac:dyDescent="0.35"/>
    <row r="182" s="594" customFormat="1" x14ac:dyDescent="0.35"/>
    <row r="183" s="594" customFormat="1" x14ac:dyDescent="0.35"/>
    <row r="184" s="594" customFormat="1" x14ac:dyDescent="0.35"/>
    <row r="185" s="594" customFormat="1" x14ac:dyDescent="0.35"/>
    <row r="186" s="594" customFormat="1" x14ac:dyDescent="0.35"/>
    <row r="187" s="594" customFormat="1" x14ac:dyDescent="0.35"/>
    <row r="188" s="594" customFormat="1" x14ac:dyDescent="0.35"/>
    <row r="189" s="594" customFormat="1" x14ac:dyDescent="0.35"/>
    <row r="190" s="594" customFormat="1" x14ac:dyDescent="0.35"/>
    <row r="191" s="594" customFormat="1" x14ac:dyDescent="0.35"/>
    <row r="192" s="594" customFormat="1" x14ac:dyDescent="0.35"/>
    <row r="193" s="594" customFormat="1" x14ac:dyDescent="0.35"/>
    <row r="194" s="594" customFormat="1" x14ac:dyDescent="0.35"/>
    <row r="195" s="594" customFormat="1" x14ac:dyDescent="0.35"/>
    <row r="196" s="594" customFormat="1" x14ac:dyDescent="0.35"/>
    <row r="197" s="594" customFormat="1" x14ac:dyDescent="0.35"/>
    <row r="198" s="594" customFormat="1" x14ac:dyDescent="0.35"/>
    <row r="199" s="594" customFormat="1" x14ac:dyDescent="0.35"/>
    <row r="200" s="594" customFormat="1" x14ac:dyDescent="0.35"/>
    <row r="201" s="594" customFormat="1" x14ac:dyDescent="0.35"/>
    <row r="202" s="594" customFormat="1" x14ac:dyDescent="0.35"/>
    <row r="203" s="594" customFormat="1" x14ac:dyDescent="0.35"/>
    <row r="204" s="594" customFormat="1" x14ac:dyDescent="0.35"/>
    <row r="205" s="594" customFormat="1" x14ac:dyDescent="0.35"/>
    <row r="206" s="594" customFormat="1" x14ac:dyDescent="0.35"/>
    <row r="207" s="594" customFormat="1" x14ac:dyDescent="0.35"/>
    <row r="208" s="594" customFormat="1" x14ac:dyDescent="0.35"/>
    <row r="209" s="594" customFormat="1" x14ac:dyDescent="0.35"/>
    <row r="210" s="594" customFormat="1" x14ac:dyDescent="0.35"/>
    <row r="211" s="594" customFormat="1" x14ac:dyDescent="0.35"/>
    <row r="212" s="594" customFormat="1" x14ac:dyDescent="0.35"/>
    <row r="213" s="594" customFormat="1" x14ac:dyDescent="0.35"/>
    <row r="214" s="594" customFormat="1" x14ac:dyDescent="0.35"/>
    <row r="215" s="594" customFormat="1" x14ac:dyDescent="0.35"/>
    <row r="216" s="594" customFormat="1" x14ac:dyDescent="0.35"/>
    <row r="217" s="594" customFormat="1" x14ac:dyDescent="0.35"/>
    <row r="218" s="594" customFormat="1" x14ac:dyDescent="0.35"/>
    <row r="219" s="594" customFormat="1" x14ac:dyDescent="0.35"/>
    <row r="220" s="594" customFormat="1" x14ac:dyDescent="0.35"/>
    <row r="221" s="594" customFormat="1" x14ac:dyDescent="0.35"/>
    <row r="222" s="594" customFormat="1" x14ac:dyDescent="0.35"/>
    <row r="223" s="594" customFormat="1" x14ac:dyDescent="0.35"/>
    <row r="224" s="594" customFormat="1" x14ac:dyDescent="0.35"/>
    <row r="225" s="594" customFormat="1" x14ac:dyDescent="0.35"/>
    <row r="226" s="594" customFormat="1" x14ac:dyDescent="0.35"/>
    <row r="227" s="594" customFormat="1" x14ac:dyDescent="0.35"/>
    <row r="228" s="594" customFormat="1" x14ac:dyDescent="0.35"/>
    <row r="229" s="594" customFormat="1" x14ac:dyDescent="0.35"/>
    <row r="230" s="594" customFormat="1" x14ac:dyDescent="0.35"/>
    <row r="231" s="594" customFormat="1" x14ac:dyDescent="0.35"/>
    <row r="232" s="594" customFormat="1" x14ac:dyDescent="0.35"/>
    <row r="233" s="594" customFormat="1" x14ac:dyDescent="0.35"/>
    <row r="234" s="594" customFormat="1" x14ac:dyDescent="0.35"/>
    <row r="235" s="594" customFormat="1" x14ac:dyDescent="0.35"/>
    <row r="236" s="594" customFormat="1" x14ac:dyDescent="0.35"/>
    <row r="237" s="594" customFormat="1" x14ac:dyDescent="0.35"/>
    <row r="238" s="594" customFormat="1" x14ac:dyDescent="0.35"/>
    <row r="239" s="594" customFormat="1" x14ac:dyDescent="0.35"/>
    <row r="240" s="594" customFormat="1" x14ac:dyDescent="0.35"/>
    <row r="241" s="594" customFormat="1" x14ac:dyDescent="0.35"/>
    <row r="242" s="594" customFormat="1" x14ac:dyDescent="0.35"/>
    <row r="243" s="594" customFormat="1" x14ac:dyDescent="0.35"/>
    <row r="244" s="594" customFormat="1" x14ac:dyDescent="0.35"/>
    <row r="245" s="594" customFormat="1" x14ac:dyDescent="0.35"/>
    <row r="246" s="594" customFormat="1" x14ac:dyDescent="0.35"/>
    <row r="247" s="594" customFormat="1" x14ac:dyDescent="0.35"/>
    <row r="248" s="594" customFormat="1" x14ac:dyDescent="0.35"/>
    <row r="249" s="594" customFormat="1" x14ac:dyDescent="0.35"/>
    <row r="250" s="594" customFormat="1" x14ac:dyDescent="0.35"/>
    <row r="251" s="594" customFormat="1" x14ac:dyDescent="0.35"/>
    <row r="252" s="594" customFormat="1" x14ac:dyDescent="0.35"/>
    <row r="253" s="594" customFormat="1" x14ac:dyDescent="0.35"/>
    <row r="254" s="594" customFormat="1" x14ac:dyDescent="0.35"/>
    <row r="255" s="594" customFormat="1" x14ac:dyDescent="0.35"/>
    <row r="256" s="594" customFormat="1" x14ac:dyDescent="0.35"/>
    <row r="257" s="594" customFormat="1" x14ac:dyDescent="0.35"/>
    <row r="258" s="594" customFormat="1" x14ac:dyDescent="0.35"/>
    <row r="259" s="594" customFormat="1" x14ac:dyDescent="0.35"/>
    <row r="260" s="594" customFormat="1" x14ac:dyDescent="0.35"/>
    <row r="261" s="594" customFormat="1" x14ac:dyDescent="0.35"/>
    <row r="262" s="594" customFormat="1" x14ac:dyDescent="0.35"/>
    <row r="263" s="594" customFormat="1" x14ac:dyDescent="0.35"/>
    <row r="264" s="594" customFormat="1" x14ac:dyDescent="0.35"/>
    <row r="265" s="594" customFormat="1" x14ac:dyDescent="0.35"/>
    <row r="266" s="594" customFormat="1" x14ac:dyDescent="0.35"/>
    <row r="267" s="594" customFormat="1" x14ac:dyDescent="0.35"/>
    <row r="268" s="594" customFormat="1" x14ac:dyDescent="0.35"/>
    <row r="269" s="594" customFormat="1" x14ac:dyDescent="0.35"/>
    <row r="270" s="594" customFormat="1" x14ac:dyDescent="0.35"/>
    <row r="271" s="594" customFormat="1" x14ac:dyDescent="0.35"/>
    <row r="272" s="594" customFormat="1" x14ac:dyDescent="0.35"/>
    <row r="273" s="594" customFormat="1" x14ac:dyDescent="0.35"/>
    <row r="274" s="594" customFormat="1" x14ac:dyDescent="0.35"/>
    <row r="275" s="594" customFormat="1" x14ac:dyDescent="0.35"/>
    <row r="276" s="594" customFormat="1" x14ac:dyDescent="0.35"/>
    <row r="277" s="594" customFormat="1" x14ac:dyDescent="0.35"/>
    <row r="278" s="594" customFormat="1" x14ac:dyDescent="0.35"/>
    <row r="279" s="594" customFormat="1" x14ac:dyDescent="0.35"/>
    <row r="280" s="594" customFormat="1" x14ac:dyDescent="0.35"/>
    <row r="281" s="594" customFormat="1" x14ac:dyDescent="0.35"/>
    <row r="282" s="594" customFormat="1" x14ac:dyDescent="0.35"/>
    <row r="283" s="594" customFormat="1" x14ac:dyDescent="0.35"/>
    <row r="284" s="594" customFormat="1" x14ac:dyDescent="0.35"/>
    <row r="285" s="594" customFormat="1" x14ac:dyDescent="0.35"/>
    <row r="286" s="594" customFormat="1" x14ac:dyDescent="0.35"/>
    <row r="287" s="594" customFormat="1" x14ac:dyDescent="0.35"/>
    <row r="288" s="594" customFormat="1" x14ac:dyDescent="0.35"/>
    <row r="289" s="594" customFormat="1" x14ac:dyDescent="0.35"/>
    <row r="290" s="594" customFormat="1" x14ac:dyDescent="0.35"/>
  </sheetData>
  <mergeCells count="36">
    <mergeCell ref="T40:X40"/>
    <mergeCell ref="E41:H41"/>
    <mergeCell ref="AE41:AH41"/>
    <mergeCell ref="T39:X39"/>
    <mergeCell ref="Y39:AC39"/>
    <mergeCell ref="J41:M41"/>
    <mergeCell ref="O41:R41"/>
    <mergeCell ref="U41:X41"/>
    <mergeCell ref="Z41:AC41"/>
    <mergeCell ref="AD39:AI39"/>
    <mergeCell ref="Y40:AC40"/>
    <mergeCell ref="AD40:AH40"/>
    <mergeCell ref="AI40:AI42"/>
    <mergeCell ref="F53:F54"/>
    <mergeCell ref="D39:H39"/>
    <mergeCell ref="I39:M39"/>
    <mergeCell ref="N39:R39"/>
    <mergeCell ref="K10:N10"/>
    <mergeCell ref="P10:S10"/>
    <mergeCell ref="F10:I10"/>
    <mergeCell ref="D40:H40"/>
    <mergeCell ref="I40:M40"/>
    <mergeCell ref="N40:R40"/>
    <mergeCell ref="S40:S42"/>
    <mergeCell ref="B37:C37"/>
    <mergeCell ref="D38:S38"/>
    <mergeCell ref="T38:AI38"/>
    <mergeCell ref="B7:C11"/>
    <mergeCell ref="D7:S7"/>
    <mergeCell ref="D8:D11"/>
    <mergeCell ref="E8:I8"/>
    <mergeCell ref="J8:N8"/>
    <mergeCell ref="O8:S8"/>
    <mergeCell ref="E9:I9"/>
    <mergeCell ref="J9:N9"/>
    <mergeCell ref="O9:S9"/>
  </mergeCells>
  <pageMargins left="0.7" right="0.7" top="0.75" bottom="0.75" header="0.3" footer="0.3"/>
  <pageSetup orientation="portrait" r:id="rId1"/>
  <headerFooter>
    <oddHeader>&amp;L&amp;"Calibri"&amp;12&amp;K000000EBA Regular Use&amp;1#</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D0A6D-13F8-40FE-A837-1301998F76B5}">
  <dimension ref="B2:H20"/>
  <sheetViews>
    <sheetView zoomScale="90" zoomScaleNormal="90" workbookViewId="0"/>
  </sheetViews>
  <sheetFormatPr defaultColWidth="8.81640625" defaultRowHeight="21.5" customHeight="1" x14ac:dyDescent="0.35"/>
  <cols>
    <col min="1" max="1" width="8.6328125" style="400" customWidth="1"/>
    <col min="2" max="2" width="3.453125" style="400" customWidth="1"/>
    <col min="3" max="3" width="60.54296875" style="400" customWidth="1"/>
    <col min="4" max="4" width="68.6328125" style="400" customWidth="1"/>
    <col min="5" max="5" width="35" style="400" bestFit="1" customWidth="1"/>
    <col min="6" max="6" width="35" style="400" customWidth="1"/>
    <col min="7" max="7" width="36.54296875" style="400" customWidth="1"/>
    <col min="8" max="8" width="41.54296875" style="400" customWidth="1"/>
    <col min="9" max="16384" width="8.81640625" style="400"/>
  </cols>
  <sheetData>
    <row r="2" spans="2:8" ht="21.5" customHeight="1" x14ac:dyDescent="0.35">
      <c r="C2" s="624" t="s">
        <v>929</v>
      </c>
    </row>
    <row r="4" spans="2:8" ht="21.5" customHeight="1" x14ac:dyDescent="0.35">
      <c r="C4" s="403" t="s">
        <v>0</v>
      </c>
      <c r="D4" s="403" t="s">
        <v>14</v>
      </c>
      <c r="E4" s="403" t="s">
        <v>15</v>
      </c>
      <c r="F4" s="403" t="s">
        <v>16</v>
      </c>
      <c r="G4" s="403" t="s">
        <v>17</v>
      </c>
      <c r="H4" s="403" t="s">
        <v>18</v>
      </c>
    </row>
    <row r="5" spans="2:8" ht="21.5" customHeight="1" x14ac:dyDescent="0.35">
      <c r="C5" s="1322" t="s">
        <v>1287</v>
      </c>
      <c r="D5" s="1322" t="s">
        <v>1286</v>
      </c>
      <c r="E5" s="1322" t="s">
        <v>1285</v>
      </c>
      <c r="F5" s="1295" t="s">
        <v>1284</v>
      </c>
      <c r="G5" s="1295" t="s">
        <v>1283</v>
      </c>
      <c r="H5" s="1267" t="s">
        <v>1282</v>
      </c>
    </row>
    <row r="6" spans="2:8" ht="21.5" customHeight="1" x14ac:dyDescent="0.35">
      <c r="C6" s="1323"/>
      <c r="D6" s="1323"/>
      <c r="E6" s="1323"/>
      <c r="F6" s="1296"/>
      <c r="G6" s="1296"/>
      <c r="H6" s="1268"/>
    </row>
    <row r="7" spans="2:8" ht="21.5" customHeight="1" x14ac:dyDescent="0.35">
      <c r="B7" s="412">
        <v>1</v>
      </c>
      <c r="C7" s="1267" t="s">
        <v>1281</v>
      </c>
      <c r="D7" s="412" t="s">
        <v>1248</v>
      </c>
      <c r="E7" s="412"/>
      <c r="F7" s="625"/>
      <c r="G7" s="625"/>
      <c r="H7" s="412"/>
    </row>
    <row r="8" spans="2:8" ht="21.5" customHeight="1" x14ac:dyDescent="0.35">
      <c r="B8" s="412">
        <v>2</v>
      </c>
      <c r="C8" s="1319"/>
      <c r="D8" s="412" t="s">
        <v>44</v>
      </c>
      <c r="E8" s="412"/>
      <c r="F8" s="625"/>
      <c r="G8" s="625"/>
      <c r="H8" s="412"/>
    </row>
    <row r="9" spans="2:8" ht="21.5" customHeight="1" x14ac:dyDescent="0.35">
      <c r="B9" s="412">
        <v>3</v>
      </c>
      <c r="C9" s="1319"/>
      <c r="D9" s="626" t="s">
        <v>1110</v>
      </c>
      <c r="E9" s="412"/>
      <c r="F9" s="625"/>
      <c r="G9" s="625"/>
      <c r="H9" s="412"/>
    </row>
    <row r="10" spans="2:8" ht="21.5" customHeight="1" x14ac:dyDescent="0.35">
      <c r="B10" s="412">
        <v>4</v>
      </c>
      <c r="C10" s="1319"/>
      <c r="D10" s="412" t="s">
        <v>46</v>
      </c>
      <c r="E10" s="412"/>
      <c r="F10" s="625"/>
      <c r="G10" s="625"/>
      <c r="H10" s="412"/>
    </row>
    <row r="11" spans="2:8" ht="21.5" customHeight="1" x14ac:dyDescent="0.35">
      <c r="B11" s="412">
        <v>5</v>
      </c>
      <c r="C11" s="1319"/>
      <c r="D11" s="626" t="s">
        <v>1109</v>
      </c>
      <c r="E11" s="412"/>
      <c r="F11" s="625"/>
      <c r="G11" s="625"/>
      <c r="H11" s="412"/>
    </row>
    <row r="12" spans="2:8" ht="21.5" customHeight="1" x14ac:dyDescent="0.35">
      <c r="B12" s="412">
        <v>6</v>
      </c>
      <c r="C12" s="1319"/>
      <c r="D12" s="626" t="s">
        <v>1279</v>
      </c>
      <c r="E12" s="412"/>
      <c r="F12" s="625"/>
      <c r="G12" s="625"/>
      <c r="H12" s="412"/>
    </row>
    <row r="13" spans="2:8" ht="21.5" customHeight="1" x14ac:dyDescent="0.35">
      <c r="B13" s="412">
        <v>7</v>
      </c>
      <c r="C13" s="1268"/>
      <c r="D13" s="412" t="s">
        <v>1278</v>
      </c>
      <c r="E13" s="412"/>
      <c r="F13" s="625"/>
      <c r="G13" s="625"/>
      <c r="H13" s="412"/>
    </row>
    <row r="14" spans="2:8" ht="21.5" customHeight="1" x14ac:dyDescent="0.35">
      <c r="B14" s="412">
        <v>8</v>
      </c>
      <c r="C14" s="1267" t="s">
        <v>1280</v>
      </c>
      <c r="D14" s="412" t="s">
        <v>1248</v>
      </c>
      <c r="E14" s="412"/>
      <c r="F14" s="625"/>
      <c r="G14" s="625"/>
      <c r="H14" s="412"/>
    </row>
    <row r="15" spans="2:8" ht="21.5" customHeight="1" x14ac:dyDescent="0.35">
      <c r="B15" s="412">
        <v>9</v>
      </c>
      <c r="C15" s="1319"/>
      <c r="D15" s="412" t="s">
        <v>44</v>
      </c>
      <c r="E15" s="412"/>
      <c r="F15" s="625"/>
      <c r="G15" s="625"/>
      <c r="H15" s="412"/>
    </row>
    <row r="16" spans="2:8" ht="21.5" customHeight="1" x14ac:dyDescent="0.35">
      <c r="B16" s="412">
        <v>10</v>
      </c>
      <c r="C16" s="1319"/>
      <c r="D16" s="626" t="s">
        <v>1110</v>
      </c>
      <c r="E16" s="412"/>
      <c r="F16" s="625"/>
      <c r="G16" s="625"/>
      <c r="H16" s="412"/>
    </row>
    <row r="17" spans="2:8" ht="21.5" customHeight="1" x14ac:dyDescent="0.35">
      <c r="B17" s="412">
        <v>11</v>
      </c>
      <c r="C17" s="1319"/>
      <c r="D17" s="412" t="s">
        <v>46</v>
      </c>
      <c r="E17" s="412"/>
      <c r="F17" s="625"/>
      <c r="G17" s="625"/>
      <c r="H17" s="412"/>
    </row>
    <row r="18" spans="2:8" ht="21.5" customHeight="1" x14ac:dyDescent="0.35">
      <c r="B18" s="412">
        <v>12</v>
      </c>
      <c r="C18" s="1319"/>
      <c r="D18" s="626" t="s">
        <v>1109</v>
      </c>
      <c r="E18" s="412"/>
      <c r="F18" s="625"/>
      <c r="G18" s="625"/>
      <c r="H18" s="412"/>
    </row>
    <row r="19" spans="2:8" ht="21.5" customHeight="1" x14ac:dyDescent="0.35">
      <c r="B19" s="412">
        <v>13</v>
      </c>
      <c r="C19" s="1319"/>
      <c r="D19" s="626" t="s">
        <v>1279</v>
      </c>
      <c r="E19" s="412"/>
      <c r="F19" s="625"/>
      <c r="G19" s="625"/>
      <c r="H19" s="412"/>
    </row>
    <row r="20" spans="2:8" ht="21.5" customHeight="1" x14ac:dyDescent="0.35">
      <c r="B20" s="412">
        <v>14</v>
      </c>
      <c r="C20" s="1268"/>
      <c r="D20" s="412" t="s">
        <v>1278</v>
      </c>
      <c r="E20" s="412"/>
      <c r="F20" s="625"/>
      <c r="G20" s="625"/>
      <c r="H20" s="412"/>
    </row>
  </sheetData>
  <mergeCells count="8">
    <mergeCell ref="C7:C13"/>
    <mergeCell ref="C14:C20"/>
    <mergeCell ref="F5:F6"/>
    <mergeCell ref="G5:G6"/>
    <mergeCell ref="H5:H6"/>
    <mergeCell ref="C5:C6"/>
    <mergeCell ref="D5:D6"/>
    <mergeCell ref="E5:E6"/>
  </mergeCells>
  <pageMargins left="0.7" right="0.7" top="0.75" bottom="0.75" header="0.3" footer="0.3"/>
  <pageSetup orientation="portrait" r:id="rId1"/>
  <headerFooter>
    <oddHeader>&amp;L&amp;"Calibri"&amp;12&amp;K000000EBA Regular Use&amp;1#</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83994-2AE7-46B1-A336-D46DCEA093C9}">
  <dimension ref="A1:F18"/>
  <sheetViews>
    <sheetView workbookViewId="0"/>
  </sheetViews>
  <sheetFormatPr defaultColWidth="8.81640625" defaultRowHeight="15.5" x14ac:dyDescent="0.35"/>
  <cols>
    <col min="1" max="1" width="8.6328125" style="637" customWidth="1"/>
    <col min="2" max="2" width="8.81640625" style="637"/>
    <col min="3" max="3" width="76.6328125" style="637" bestFit="1" customWidth="1"/>
    <col min="4" max="4" width="74.1796875" style="637" customWidth="1"/>
    <col min="5" max="5" width="27" style="637" bestFit="1" customWidth="1"/>
    <col min="6" max="16384" width="8.81640625" style="637"/>
  </cols>
  <sheetData>
    <row r="1" spans="1:6" ht="21.5" customHeight="1" x14ac:dyDescent="0.35"/>
    <row r="2" spans="1:6" x14ac:dyDescent="0.35">
      <c r="B2" s="642" t="s">
        <v>1440</v>
      </c>
    </row>
    <row r="3" spans="1:6" x14ac:dyDescent="0.35">
      <c r="B3" s="637" t="s">
        <v>1310</v>
      </c>
    </row>
    <row r="4" spans="1:6" x14ac:dyDescent="0.35">
      <c r="A4" s="686"/>
      <c r="B4" s="686"/>
      <c r="C4" s="686"/>
      <c r="D4" s="686"/>
      <c r="E4" s="686"/>
      <c r="F4" s="686"/>
    </row>
    <row r="5" spans="1:6" ht="31" x14ac:dyDescent="0.35">
      <c r="A5" s="686"/>
      <c r="B5" s="687" t="s">
        <v>978</v>
      </c>
      <c r="C5" s="1324" t="s">
        <v>1441</v>
      </c>
      <c r="D5" s="1324"/>
      <c r="E5" s="688" t="s">
        <v>1311</v>
      </c>
      <c r="F5" s="686"/>
    </row>
    <row r="6" spans="1:6" ht="93" x14ac:dyDescent="0.35">
      <c r="A6" s="686"/>
      <c r="B6" s="689" t="s">
        <v>915</v>
      </c>
      <c r="C6" s="660" t="s">
        <v>1442</v>
      </c>
      <c r="D6" s="660" t="s">
        <v>1443</v>
      </c>
      <c r="E6" s="660" t="s">
        <v>1444</v>
      </c>
      <c r="F6" s="686"/>
    </row>
    <row r="7" spans="1:6" ht="217" x14ac:dyDescent="0.35">
      <c r="A7" s="686"/>
      <c r="B7" s="689" t="s">
        <v>309</v>
      </c>
      <c r="C7" s="689" t="s">
        <v>1445</v>
      </c>
      <c r="D7" s="660" t="s">
        <v>1446</v>
      </c>
      <c r="E7" s="660" t="s">
        <v>1447</v>
      </c>
      <c r="F7" s="686"/>
    </row>
    <row r="8" spans="1:6" ht="46.5" x14ac:dyDescent="0.35">
      <c r="A8" s="686"/>
      <c r="B8" s="689" t="s">
        <v>916</v>
      </c>
      <c r="C8" s="660" t="s">
        <v>1448</v>
      </c>
      <c r="D8" s="660" t="s">
        <v>1449</v>
      </c>
      <c r="E8" s="660" t="s">
        <v>1450</v>
      </c>
      <c r="F8" s="686"/>
    </row>
    <row r="9" spans="1:6" ht="46.5" x14ac:dyDescent="0.35">
      <c r="A9" s="686"/>
      <c r="B9" s="689" t="s">
        <v>917</v>
      </c>
      <c r="C9" s="660" t="s">
        <v>1451</v>
      </c>
      <c r="D9" s="660" t="s">
        <v>1452</v>
      </c>
      <c r="E9" s="660" t="s">
        <v>1453</v>
      </c>
      <c r="F9" s="686"/>
    </row>
    <row r="10" spans="1:6" ht="46.5" x14ac:dyDescent="0.35">
      <c r="A10" s="686"/>
      <c r="B10" s="689" t="s">
        <v>1454</v>
      </c>
      <c r="C10" s="660" t="s">
        <v>1455</v>
      </c>
      <c r="D10" s="689" t="s">
        <v>1456</v>
      </c>
      <c r="E10" s="660" t="s">
        <v>1457</v>
      </c>
      <c r="F10" s="686"/>
    </row>
    <row r="11" spans="1:6" ht="108.5" x14ac:dyDescent="0.35">
      <c r="A11" s="686"/>
      <c r="B11" s="689" t="s">
        <v>919</v>
      </c>
      <c r="C11" s="660" t="s">
        <v>1458</v>
      </c>
      <c r="D11" s="660" t="s">
        <v>1459</v>
      </c>
      <c r="E11" s="660" t="s">
        <v>1460</v>
      </c>
      <c r="F11" s="686"/>
    </row>
    <row r="12" spans="1:6" ht="31" x14ac:dyDescent="0.35">
      <c r="A12" s="686"/>
      <c r="B12" s="689" t="s">
        <v>920</v>
      </c>
      <c r="C12" s="660" t="s">
        <v>1461</v>
      </c>
      <c r="D12" s="660" t="s">
        <v>1462</v>
      </c>
      <c r="E12" s="660" t="s">
        <v>1463</v>
      </c>
      <c r="F12" s="686"/>
    </row>
    <row r="13" spans="1:6" ht="46.5" x14ac:dyDescent="0.35">
      <c r="A13" s="686"/>
      <c r="B13" s="689" t="s">
        <v>314</v>
      </c>
      <c r="C13" s="660" t="s">
        <v>1464</v>
      </c>
      <c r="D13" s="660" t="s">
        <v>1465</v>
      </c>
      <c r="E13" s="660" t="s">
        <v>1466</v>
      </c>
      <c r="F13" s="686"/>
    </row>
    <row r="14" spans="1:6" ht="31" x14ac:dyDescent="0.35">
      <c r="A14" s="686"/>
      <c r="B14" s="689" t="s">
        <v>360</v>
      </c>
      <c r="C14" s="660" t="s">
        <v>1467</v>
      </c>
      <c r="D14" s="689"/>
      <c r="E14" s="660"/>
      <c r="F14" s="686"/>
    </row>
    <row r="15" spans="1:6" ht="31" x14ac:dyDescent="0.35">
      <c r="A15" s="686"/>
      <c r="B15" s="689" t="s">
        <v>1468</v>
      </c>
      <c r="C15" s="660" t="s">
        <v>1469</v>
      </c>
      <c r="D15" s="660" t="s">
        <v>1470</v>
      </c>
      <c r="E15" s="660" t="s">
        <v>1471</v>
      </c>
      <c r="F15" s="686"/>
    </row>
    <row r="16" spans="1:6" x14ac:dyDescent="0.35">
      <c r="A16" s="686"/>
      <c r="B16" s="686"/>
      <c r="C16" s="686"/>
      <c r="D16" s="686"/>
      <c r="E16" s="686"/>
      <c r="F16" s="686"/>
    </row>
    <row r="17" spans="1:6" x14ac:dyDescent="0.35">
      <c r="A17" s="686"/>
      <c r="B17" s="686"/>
      <c r="C17" s="686"/>
      <c r="D17" s="686"/>
      <c r="E17" s="686"/>
      <c r="F17" s="686"/>
    </row>
    <row r="18" spans="1:6" x14ac:dyDescent="0.35">
      <c r="A18" s="686"/>
      <c r="B18" s="686"/>
      <c r="C18" s="686"/>
      <c r="D18" s="686"/>
      <c r="E18" s="686"/>
      <c r="F18" s="686"/>
    </row>
  </sheetData>
  <mergeCells count="1">
    <mergeCell ref="C5:D5"/>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E265-2A0F-4852-8791-FF0892217773}">
  <dimension ref="B1:G14"/>
  <sheetViews>
    <sheetView workbookViewId="0"/>
  </sheetViews>
  <sheetFormatPr defaultRowHeight="15.5" x14ac:dyDescent="0.35"/>
  <cols>
    <col min="1" max="1" width="8.7265625" style="5"/>
    <col min="2" max="2" width="11.81640625" style="5" customWidth="1"/>
    <col min="3" max="3" width="23.6328125" style="5" customWidth="1"/>
    <col min="4" max="7" width="21.26953125" style="5" customWidth="1"/>
    <col min="8" max="16384" width="8.7265625" style="5"/>
  </cols>
  <sheetData>
    <row r="1" spans="2:7" ht="22" customHeight="1" x14ac:dyDescent="0.35"/>
    <row r="2" spans="2:7" x14ac:dyDescent="0.35">
      <c r="B2" s="156" t="s">
        <v>1589</v>
      </c>
      <c r="D2" s="327"/>
      <c r="E2" s="20"/>
      <c r="F2" s="20"/>
      <c r="G2" s="20"/>
    </row>
    <row r="3" spans="2:7" x14ac:dyDescent="0.35">
      <c r="B3" s="20" t="s">
        <v>93</v>
      </c>
      <c r="D3" s="20"/>
      <c r="E3" s="20"/>
      <c r="F3" s="20"/>
      <c r="G3" s="20"/>
    </row>
    <row r="4" spans="2:7" x14ac:dyDescent="0.35">
      <c r="C4" s="20"/>
      <c r="D4" s="20"/>
      <c r="E4" s="20"/>
      <c r="F4" s="20"/>
      <c r="G4" s="20"/>
    </row>
    <row r="5" spans="2:7" x14ac:dyDescent="0.35">
      <c r="C5" s="20"/>
      <c r="D5" s="20"/>
      <c r="E5" s="20"/>
      <c r="F5" s="20"/>
      <c r="G5" s="20"/>
    </row>
    <row r="6" spans="2:7" x14ac:dyDescent="0.35">
      <c r="B6" s="1325" t="s">
        <v>562</v>
      </c>
      <c r="C6" s="1326"/>
      <c r="D6" s="328" t="s">
        <v>0</v>
      </c>
      <c r="E6" s="328" t="s">
        <v>14</v>
      </c>
      <c r="F6" s="328" t="s">
        <v>15</v>
      </c>
      <c r="G6" s="328" t="s">
        <v>16</v>
      </c>
    </row>
    <row r="7" spans="2:7" x14ac:dyDescent="0.35">
      <c r="B7" s="1327"/>
      <c r="C7" s="1328"/>
      <c r="D7" s="1331" t="s">
        <v>563</v>
      </c>
      <c r="E7" s="1332"/>
      <c r="F7" s="1331" t="s">
        <v>564</v>
      </c>
      <c r="G7" s="1332"/>
    </row>
    <row r="8" spans="2:7" x14ac:dyDescent="0.35">
      <c r="B8" s="1329"/>
      <c r="C8" s="1330"/>
      <c r="D8" s="329">
        <v>46022</v>
      </c>
      <c r="E8" s="329">
        <v>45657</v>
      </c>
      <c r="F8" s="329">
        <v>46022</v>
      </c>
      <c r="G8" s="329">
        <v>45657</v>
      </c>
    </row>
    <row r="9" spans="2:7" x14ac:dyDescent="0.35">
      <c r="B9" s="330">
        <v>1</v>
      </c>
      <c r="C9" s="331" t="s">
        <v>565</v>
      </c>
      <c r="D9" s="332">
        <v>-12.052796847688239</v>
      </c>
      <c r="E9" s="332">
        <v>-9.0449999999999999</v>
      </c>
      <c r="F9" s="332">
        <v>-1.6363654998355806</v>
      </c>
      <c r="G9" s="332">
        <v>-0.56000000000000005</v>
      </c>
    </row>
    <row r="10" spans="2:7" x14ac:dyDescent="0.35">
      <c r="B10" s="330">
        <v>2</v>
      </c>
      <c r="C10" s="333" t="s">
        <v>566</v>
      </c>
      <c r="D10" s="332">
        <v>4.1778317775036999</v>
      </c>
      <c r="E10" s="332">
        <v>0.66</v>
      </c>
      <c r="F10" s="332">
        <v>1.3240157524901186</v>
      </c>
      <c r="G10" s="332">
        <v>0.28000000000000003</v>
      </c>
    </row>
    <row r="11" spans="2:7" x14ac:dyDescent="0.35">
      <c r="B11" s="330">
        <v>3</v>
      </c>
      <c r="C11" s="331" t="s">
        <v>567</v>
      </c>
      <c r="D11" s="332">
        <v>10.77431136020734</v>
      </c>
      <c r="E11" s="332">
        <v>5.12</v>
      </c>
      <c r="F11" s="326"/>
      <c r="G11" s="326"/>
    </row>
    <row r="12" spans="2:7" x14ac:dyDescent="0.35">
      <c r="B12" s="330">
        <v>4</v>
      </c>
      <c r="C12" s="331" t="s">
        <v>568</v>
      </c>
      <c r="D12" s="332">
        <v>-11.422652368063003</v>
      </c>
      <c r="E12" s="332">
        <v>-10.39</v>
      </c>
      <c r="F12" s="326"/>
      <c r="G12" s="326"/>
    </row>
    <row r="13" spans="2:7" x14ac:dyDescent="0.35">
      <c r="B13" s="330">
        <v>5</v>
      </c>
      <c r="C13" s="331" t="s">
        <v>569</v>
      </c>
      <c r="D13" s="332">
        <v>-13.002403928864792</v>
      </c>
      <c r="E13" s="332">
        <v>-11.32</v>
      </c>
      <c r="F13" s="326"/>
      <c r="G13" s="326"/>
    </row>
    <row r="14" spans="2:7" x14ac:dyDescent="0.35">
      <c r="B14" s="334">
        <v>6</v>
      </c>
      <c r="C14" s="331" t="s">
        <v>570</v>
      </c>
      <c r="D14" s="332">
        <v>12.557869895884519</v>
      </c>
      <c r="E14" s="332">
        <v>5.5069999999999997</v>
      </c>
      <c r="F14" s="326"/>
      <c r="G14" s="326"/>
    </row>
  </sheetData>
  <mergeCells count="3">
    <mergeCell ref="B6:C8"/>
    <mergeCell ref="D7:E7"/>
    <mergeCell ref="F7:G7"/>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30AC5-E26B-4B02-8DA1-DA9C167A4B78}">
  <dimension ref="B2:F15"/>
  <sheetViews>
    <sheetView workbookViewId="0"/>
  </sheetViews>
  <sheetFormatPr defaultRowHeight="15.5" x14ac:dyDescent="0.35"/>
  <cols>
    <col min="1" max="1" width="5.453125" style="374" customWidth="1"/>
    <col min="2" max="2" width="5.54296875" style="374" bestFit="1" customWidth="1"/>
    <col min="3" max="3" width="50.26953125" style="374" customWidth="1"/>
    <col min="4" max="4" width="44.54296875" style="374" customWidth="1"/>
    <col min="5" max="5" width="25.7265625" style="374" customWidth="1"/>
    <col min="6" max="6" width="26.453125" style="374" customWidth="1"/>
    <col min="7" max="16384" width="8.7265625" style="374"/>
  </cols>
  <sheetData>
    <row r="2" spans="2:6" s="631" customFormat="1" x14ac:dyDescent="0.35">
      <c r="B2" s="629" t="s">
        <v>1300</v>
      </c>
      <c r="C2" s="629"/>
      <c r="D2" s="629"/>
      <c r="E2" s="630"/>
    </row>
    <row r="5" spans="2:6" ht="36.65" customHeight="1" x14ac:dyDescent="0.35">
      <c r="B5" s="1335"/>
      <c r="C5" s="1335"/>
      <c r="D5" s="1336" t="s">
        <v>1299</v>
      </c>
      <c r="E5" s="1336" t="s">
        <v>1298</v>
      </c>
      <c r="F5" s="1336" t="s">
        <v>1297</v>
      </c>
    </row>
    <row r="6" spans="2:6" x14ac:dyDescent="0.35">
      <c r="B6" s="1335"/>
      <c r="C6" s="1335"/>
      <c r="D6" s="1337"/>
      <c r="E6" s="1337"/>
      <c r="F6" s="1337"/>
    </row>
    <row r="7" spans="2:6" x14ac:dyDescent="0.35">
      <c r="B7" s="1335"/>
      <c r="C7" s="1335"/>
      <c r="D7" s="1337"/>
      <c r="E7" s="1337"/>
      <c r="F7" s="1337"/>
    </row>
    <row r="8" spans="2:6" x14ac:dyDescent="0.35">
      <c r="B8" s="1335"/>
      <c r="C8" s="1335"/>
      <c r="D8" s="1338"/>
      <c r="E8" s="1338"/>
      <c r="F8" s="1338"/>
    </row>
    <row r="9" spans="2:6" x14ac:dyDescent="0.35">
      <c r="B9" s="1339" t="s">
        <v>1296</v>
      </c>
      <c r="C9" s="1340"/>
      <c r="D9" s="633" t="s">
        <v>0</v>
      </c>
      <c r="E9" s="632" t="s">
        <v>14</v>
      </c>
      <c r="F9" s="632" t="s">
        <v>15</v>
      </c>
    </row>
    <row r="10" spans="2:6" x14ac:dyDescent="0.35">
      <c r="B10" s="634" t="s">
        <v>607</v>
      </c>
      <c r="C10" s="635" t="s">
        <v>1295</v>
      </c>
      <c r="D10" s="842" t="s">
        <v>13</v>
      </c>
      <c r="E10" s="842" t="s">
        <v>13</v>
      </c>
      <c r="F10" s="842" t="s">
        <v>13</v>
      </c>
    </row>
    <row r="11" spans="2:6" x14ac:dyDescent="0.35">
      <c r="B11" s="634" t="s">
        <v>1294</v>
      </c>
      <c r="C11" s="635" t="s">
        <v>1293</v>
      </c>
      <c r="D11" s="842" t="s">
        <v>13</v>
      </c>
      <c r="E11" s="842" t="s">
        <v>13</v>
      </c>
      <c r="F11" s="842" t="s">
        <v>13</v>
      </c>
    </row>
    <row r="12" spans="2:6" x14ac:dyDescent="0.35">
      <c r="B12" s="634" t="s">
        <v>1292</v>
      </c>
      <c r="C12" s="635" t="s">
        <v>1291</v>
      </c>
      <c r="D12" s="842" t="s">
        <v>13</v>
      </c>
      <c r="E12" s="842" t="s">
        <v>13</v>
      </c>
      <c r="F12" s="842" t="s">
        <v>13</v>
      </c>
    </row>
    <row r="13" spans="2:6" x14ac:dyDescent="0.35">
      <c r="B13" s="634" t="s">
        <v>611</v>
      </c>
      <c r="C13" s="636" t="s">
        <v>769</v>
      </c>
      <c r="D13" s="635"/>
      <c r="E13" s="562"/>
      <c r="F13" s="562"/>
    </row>
    <row r="14" spans="2:6" x14ac:dyDescent="0.35">
      <c r="B14" s="1333" t="s">
        <v>1290</v>
      </c>
      <c r="C14" s="1334"/>
      <c r="D14" s="627"/>
      <c r="E14" s="628"/>
      <c r="F14" s="628"/>
    </row>
    <row r="15" spans="2:6" ht="31" x14ac:dyDescent="0.35">
      <c r="B15" s="634" t="s">
        <v>1289</v>
      </c>
      <c r="C15" s="635" t="s">
        <v>1288</v>
      </c>
      <c r="D15" s="842" t="s">
        <v>13</v>
      </c>
      <c r="E15" s="627"/>
      <c r="F15" s="627"/>
    </row>
  </sheetData>
  <mergeCells count="6">
    <mergeCell ref="B14:C14"/>
    <mergeCell ref="B5:C8"/>
    <mergeCell ref="D5:D8"/>
    <mergeCell ref="E5:E8"/>
    <mergeCell ref="F5:F8"/>
    <mergeCell ref="B9:C9"/>
  </mergeCells>
  <conditionalFormatting sqref="D15">
    <cfRule type="cellIs" dxfId="1" priority="1" stopIfTrue="1" operator="lessThan">
      <formula>0</formula>
    </cfRule>
  </conditionalFormatting>
  <conditionalFormatting sqref="D10:F12">
    <cfRule type="cellIs" dxfId="0" priority="2" stopIfTrue="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8643E-D4BD-4689-ABC5-E5605C0FFF55}">
  <dimension ref="B1:D11"/>
  <sheetViews>
    <sheetView workbookViewId="0"/>
  </sheetViews>
  <sheetFormatPr defaultColWidth="9.36328125" defaultRowHeight="15.5" x14ac:dyDescent="0.35"/>
  <cols>
    <col min="1" max="1" width="8.6328125" style="637" customWidth="1"/>
    <col min="2" max="2" width="20.6328125" style="637" customWidth="1"/>
    <col min="3" max="3" width="8.81640625" style="637" customWidth="1"/>
    <col min="4" max="4" width="210.453125" style="637" customWidth="1"/>
    <col min="5" max="16384" width="9.36328125" style="637"/>
  </cols>
  <sheetData>
    <row r="1" spans="2:4" ht="21.5" customHeight="1" x14ac:dyDescent="0.35"/>
    <row r="2" spans="2:4" x14ac:dyDescent="0.35">
      <c r="B2" s="642" t="s">
        <v>1327</v>
      </c>
    </row>
    <row r="3" spans="2:4" x14ac:dyDescent="0.35">
      <c r="B3" s="637" t="s">
        <v>1310</v>
      </c>
    </row>
    <row r="6" spans="2:4" ht="31" x14ac:dyDescent="0.35">
      <c r="B6" s="651" t="s">
        <v>1311</v>
      </c>
      <c r="C6" s="653" t="s">
        <v>978</v>
      </c>
      <c r="D6" s="652" t="s">
        <v>1305</v>
      </c>
    </row>
    <row r="7" spans="2:4" ht="409.5" x14ac:dyDescent="0.35">
      <c r="B7" s="651" t="s">
        <v>1328</v>
      </c>
      <c r="C7" s="651" t="s">
        <v>915</v>
      </c>
      <c r="D7" s="652" t="s">
        <v>1329</v>
      </c>
    </row>
    <row r="8" spans="2:4" ht="155" x14ac:dyDescent="0.35">
      <c r="B8" s="651" t="s">
        <v>1330</v>
      </c>
      <c r="C8" s="651" t="s">
        <v>309</v>
      </c>
      <c r="D8" s="652" t="s">
        <v>1331</v>
      </c>
    </row>
    <row r="9" spans="2:4" ht="139.5" x14ac:dyDescent="0.35">
      <c r="B9" s="651" t="s">
        <v>1332</v>
      </c>
      <c r="C9" s="651" t="s">
        <v>916</v>
      </c>
      <c r="D9" s="358" t="s">
        <v>1333</v>
      </c>
    </row>
    <row r="10" spans="2:4" ht="31" x14ac:dyDescent="0.35">
      <c r="B10" s="651" t="s">
        <v>1334</v>
      </c>
      <c r="C10" s="651" t="s">
        <v>917</v>
      </c>
      <c r="D10" s="652" t="s">
        <v>1335</v>
      </c>
    </row>
    <row r="11" spans="2:4" ht="46.5" x14ac:dyDescent="0.35">
      <c r="B11" s="651" t="s">
        <v>1336</v>
      </c>
      <c r="C11" s="651" t="s">
        <v>918</v>
      </c>
      <c r="D11" s="652" t="s">
        <v>1337</v>
      </c>
    </row>
  </sheetData>
  <conditionalFormatting sqref="D7:D11">
    <cfRule type="cellIs" dxfId="11" priority="2" stopIfTrue="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A2551-1A7B-40C1-8247-3E60AE7EA0CE}">
  <dimension ref="B1:L30"/>
  <sheetViews>
    <sheetView workbookViewId="0"/>
  </sheetViews>
  <sheetFormatPr defaultRowHeight="15.5" x14ac:dyDescent="0.35"/>
  <cols>
    <col min="1" max="1" width="8.7265625" style="5"/>
    <col min="2" max="2" width="10.08984375" style="5" customWidth="1"/>
    <col min="3" max="3" width="35.08984375" style="5" customWidth="1"/>
    <col min="4" max="4" width="22.6328125" style="5" customWidth="1"/>
    <col min="5" max="10" width="22.54296875" style="5" customWidth="1"/>
    <col min="11" max="16384" width="8.7265625" style="5"/>
  </cols>
  <sheetData>
    <row r="1" spans="2:12" ht="22" customHeight="1" x14ac:dyDescent="0.35"/>
    <row r="3" spans="2:12" x14ac:dyDescent="0.35">
      <c r="B3" s="36" t="s">
        <v>589</v>
      </c>
      <c r="D3" s="36"/>
      <c r="E3" s="36"/>
      <c r="F3" s="36"/>
      <c r="G3" s="36"/>
      <c r="H3" s="36"/>
      <c r="I3" s="36"/>
      <c r="J3" s="36"/>
    </row>
    <row r="4" spans="2:12" x14ac:dyDescent="0.35">
      <c r="B4" s="5" t="s">
        <v>93</v>
      </c>
    </row>
    <row r="6" spans="2:12" x14ac:dyDescent="0.35">
      <c r="B6" s="142"/>
      <c r="C6" s="86"/>
      <c r="D6" s="35" t="s">
        <v>0</v>
      </c>
      <c r="E6" s="35" t="s">
        <v>14</v>
      </c>
      <c r="F6" s="35" t="s">
        <v>15</v>
      </c>
      <c r="G6" s="35" t="s">
        <v>16</v>
      </c>
      <c r="H6" s="35" t="s">
        <v>17</v>
      </c>
      <c r="I6" s="35" t="s">
        <v>18</v>
      </c>
      <c r="J6" s="35" t="s">
        <v>19</v>
      </c>
    </row>
    <row r="7" spans="2:12" x14ac:dyDescent="0.35">
      <c r="B7" s="90"/>
      <c r="C7" s="87" t="s">
        <v>590</v>
      </c>
      <c r="D7" s="1062" t="s">
        <v>591</v>
      </c>
      <c r="E7" s="1062" t="s">
        <v>592</v>
      </c>
      <c r="F7" s="1062" t="s">
        <v>593</v>
      </c>
      <c r="G7" s="1062"/>
      <c r="H7" s="1062"/>
      <c r="I7" s="1062"/>
      <c r="J7" s="1062"/>
    </row>
    <row r="8" spans="2:12" ht="78" customHeight="1" x14ac:dyDescent="0.35">
      <c r="B8" s="90"/>
      <c r="C8" s="87"/>
      <c r="D8" s="1062"/>
      <c r="E8" s="1062"/>
      <c r="F8" s="35" t="s">
        <v>594</v>
      </c>
      <c r="G8" s="35" t="s">
        <v>595</v>
      </c>
      <c r="H8" s="35" t="s">
        <v>596</v>
      </c>
      <c r="I8" s="35" t="s">
        <v>597</v>
      </c>
      <c r="J8" s="35" t="s">
        <v>598</v>
      </c>
    </row>
    <row r="9" spans="2:12" ht="46.5" x14ac:dyDescent="0.35">
      <c r="B9" s="496"/>
      <c r="C9" s="509" t="s">
        <v>599</v>
      </c>
      <c r="D9" s="510"/>
      <c r="E9" s="509"/>
      <c r="F9" s="509"/>
      <c r="G9" s="509"/>
      <c r="H9" s="509"/>
      <c r="I9" s="509"/>
      <c r="J9" s="509"/>
    </row>
    <row r="10" spans="2:12" x14ac:dyDescent="0.35">
      <c r="B10" s="8">
        <v>1</v>
      </c>
      <c r="C10" s="125" t="s">
        <v>600</v>
      </c>
      <c r="D10" s="498">
        <v>428.2</v>
      </c>
      <c r="E10" s="499">
        <v>428.2</v>
      </c>
      <c r="F10" s="499">
        <v>428.2</v>
      </c>
      <c r="G10" s="500" t="s">
        <v>13</v>
      </c>
      <c r="H10" s="500" t="s">
        <v>13</v>
      </c>
      <c r="I10" s="500" t="s">
        <v>13</v>
      </c>
      <c r="J10" s="500" t="s">
        <v>13</v>
      </c>
    </row>
    <row r="11" spans="2:12" x14ac:dyDescent="0.35">
      <c r="B11" s="8">
        <v>2</v>
      </c>
      <c r="C11" s="125" t="s">
        <v>601</v>
      </c>
      <c r="D11" s="498">
        <v>20.7</v>
      </c>
      <c r="E11" s="499">
        <v>19.399999999999999</v>
      </c>
      <c r="F11" s="499">
        <v>19.399999999999999</v>
      </c>
      <c r="G11" s="500" t="s">
        <v>13</v>
      </c>
      <c r="H11" s="500" t="s">
        <v>13</v>
      </c>
      <c r="I11" s="500" t="s">
        <v>13</v>
      </c>
      <c r="J11" s="500" t="s">
        <v>13</v>
      </c>
      <c r="L11" s="118"/>
    </row>
    <row r="12" spans="2:12" x14ac:dyDescent="0.35">
      <c r="B12" s="8">
        <v>3</v>
      </c>
      <c r="C12" s="44" t="s">
        <v>619</v>
      </c>
      <c r="D12" s="498">
        <v>37.200000000000003</v>
      </c>
      <c r="E12" s="499">
        <v>37.200000000000003</v>
      </c>
      <c r="F12" s="499">
        <v>37.116</v>
      </c>
      <c r="G12" s="500" t="s">
        <v>13</v>
      </c>
      <c r="H12" s="500" t="s">
        <v>13</v>
      </c>
      <c r="I12" s="500" t="s">
        <v>13</v>
      </c>
      <c r="J12" s="501">
        <v>8.4000000000000005E-2</v>
      </c>
    </row>
    <row r="13" spans="2:12" x14ac:dyDescent="0.35">
      <c r="B13" s="8">
        <v>4</v>
      </c>
      <c r="C13" s="502" t="s">
        <v>575</v>
      </c>
      <c r="D13" s="498">
        <v>2707.5</v>
      </c>
      <c r="E13" s="499">
        <v>2735.1</v>
      </c>
      <c r="F13" s="499">
        <f>E13-J13</f>
        <v>2733.2640000000001</v>
      </c>
      <c r="G13" s="500" t="s">
        <v>13</v>
      </c>
      <c r="H13" s="500" t="s">
        <v>13</v>
      </c>
      <c r="I13" s="500" t="s">
        <v>13</v>
      </c>
      <c r="J13" s="501">
        <v>1.8360000000000001</v>
      </c>
    </row>
    <row r="14" spans="2:12" x14ac:dyDescent="0.35">
      <c r="B14" s="8">
        <v>5</v>
      </c>
      <c r="C14" s="502" t="s">
        <v>602</v>
      </c>
      <c r="D14" s="503" t="s">
        <v>13</v>
      </c>
      <c r="E14" s="499">
        <v>42.3</v>
      </c>
      <c r="F14" s="499">
        <v>42.295233000000003</v>
      </c>
      <c r="G14" s="500" t="s">
        <v>13</v>
      </c>
      <c r="H14" s="500" t="s">
        <v>13</v>
      </c>
      <c r="I14" s="500" t="s">
        <v>13</v>
      </c>
      <c r="J14" s="500" t="s">
        <v>13</v>
      </c>
    </row>
    <row r="15" spans="2:12" x14ac:dyDescent="0.35">
      <c r="B15" s="8">
        <v>6</v>
      </c>
      <c r="C15" s="502" t="s">
        <v>577</v>
      </c>
      <c r="D15" s="498">
        <v>12.1</v>
      </c>
      <c r="E15" s="499">
        <v>12.1</v>
      </c>
      <c r="F15" s="499">
        <v>12.1</v>
      </c>
      <c r="G15" s="500" t="s">
        <v>13</v>
      </c>
      <c r="H15" s="500" t="s">
        <v>13</v>
      </c>
      <c r="I15" s="500" t="s">
        <v>13</v>
      </c>
      <c r="J15" s="500" t="s">
        <v>13</v>
      </c>
    </row>
    <row r="16" spans="2:12" x14ac:dyDescent="0.35">
      <c r="B16" s="8">
        <v>7</v>
      </c>
      <c r="C16" s="502" t="s">
        <v>578</v>
      </c>
      <c r="D16" s="498">
        <v>84.7</v>
      </c>
      <c r="E16" s="499">
        <v>8.1999999999999993</v>
      </c>
      <c r="F16" s="499">
        <v>8.1999999999999993</v>
      </c>
      <c r="G16" s="500" t="s">
        <v>13</v>
      </c>
      <c r="H16" s="500" t="s">
        <v>13</v>
      </c>
      <c r="I16" s="500" t="s">
        <v>13</v>
      </c>
      <c r="J16" s="500" t="s">
        <v>13</v>
      </c>
    </row>
    <row r="17" spans="2:10" x14ac:dyDescent="0.35">
      <c r="B17" s="8">
        <v>8</v>
      </c>
      <c r="C17" s="502" t="s">
        <v>579</v>
      </c>
      <c r="D17" s="498">
        <v>21.7</v>
      </c>
      <c r="E17" s="499">
        <v>21.7</v>
      </c>
      <c r="F17" s="499">
        <f>E17-J17</f>
        <v>6.1519999999999992</v>
      </c>
      <c r="G17" s="500" t="s">
        <v>13</v>
      </c>
      <c r="H17" s="500" t="s">
        <v>13</v>
      </c>
      <c r="I17" s="500" t="s">
        <v>13</v>
      </c>
      <c r="J17" s="501">
        <v>15.548</v>
      </c>
    </row>
    <row r="18" spans="2:10" x14ac:dyDescent="0.35">
      <c r="B18" s="8">
        <v>9</v>
      </c>
      <c r="C18" s="502" t="s">
        <v>603</v>
      </c>
      <c r="D18" s="498">
        <v>0.4</v>
      </c>
      <c r="E18" s="499">
        <v>0.4</v>
      </c>
      <c r="F18" s="499">
        <v>0.4</v>
      </c>
      <c r="G18" s="500" t="s">
        <v>13</v>
      </c>
      <c r="H18" s="500" t="s">
        <v>13</v>
      </c>
      <c r="I18" s="500" t="s">
        <v>13</v>
      </c>
      <c r="J18" s="500"/>
    </row>
    <row r="19" spans="2:10" x14ac:dyDescent="0.35">
      <c r="B19" s="8">
        <v>10</v>
      </c>
      <c r="C19" s="502" t="s">
        <v>580</v>
      </c>
      <c r="D19" s="498">
        <v>3.9</v>
      </c>
      <c r="E19" s="499">
        <v>3.1</v>
      </c>
      <c r="F19" s="499">
        <v>3.1</v>
      </c>
      <c r="G19" s="500" t="s">
        <v>13</v>
      </c>
      <c r="H19" s="500" t="s">
        <v>13</v>
      </c>
      <c r="I19" s="500" t="s">
        <v>13</v>
      </c>
      <c r="J19" s="500"/>
    </row>
    <row r="20" spans="2:10" x14ac:dyDescent="0.35">
      <c r="B20" s="8">
        <v>11</v>
      </c>
      <c r="C20" s="502" t="s">
        <v>604</v>
      </c>
      <c r="D20" s="498">
        <v>0.3</v>
      </c>
      <c r="E20" s="499">
        <v>0.2</v>
      </c>
      <c r="F20" s="501">
        <f>182355/1000000</f>
        <v>0.18235499999999999</v>
      </c>
      <c r="G20" s="500" t="s">
        <v>13</v>
      </c>
      <c r="H20" s="500" t="s">
        <v>13</v>
      </c>
      <c r="I20" s="500" t="s">
        <v>13</v>
      </c>
      <c r="J20" s="500" t="s">
        <v>13</v>
      </c>
    </row>
    <row r="21" spans="2:10" x14ac:dyDescent="0.35">
      <c r="B21" s="504" t="s">
        <v>581</v>
      </c>
      <c r="C21" s="482" t="s">
        <v>605</v>
      </c>
      <c r="D21" s="505">
        <v>3316.7</v>
      </c>
      <c r="E21" s="505">
        <v>3307.9</v>
      </c>
      <c r="F21" s="505">
        <f>SUM(F10:F20)</f>
        <v>3290.4095879999995</v>
      </c>
      <c r="G21" s="506">
        <v>0</v>
      </c>
      <c r="H21" s="506">
        <v>0</v>
      </c>
      <c r="I21" s="506">
        <v>0</v>
      </c>
      <c r="J21" s="506">
        <f>+J12+J13+J17</f>
        <v>17.468</v>
      </c>
    </row>
    <row r="22" spans="2:10" x14ac:dyDescent="0.35">
      <c r="B22" s="8"/>
      <c r="C22" s="44"/>
      <c r="D22" s="497"/>
      <c r="E22" s="44"/>
      <c r="F22" s="44"/>
      <c r="G22" s="44"/>
      <c r="H22" s="44"/>
      <c r="I22" s="44"/>
      <c r="J22" s="44"/>
    </row>
    <row r="23" spans="2:10" ht="46.5" x14ac:dyDescent="0.35">
      <c r="B23" s="8"/>
      <c r="C23" s="509" t="s">
        <v>606</v>
      </c>
      <c r="D23" s="510"/>
      <c r="E23" s="509"/>
      <c r="F23" s="509"/>
      <c r="G23" s="509"/>
      <c r="H23" s="509"/>
      <c r="I23" s="509"/>
      <c r="J23" s="509"/>
    </row>
    <row r="24" spans="2:10" x14ac:dyDescent="0.35">
      <c r="B24" s="507" t="s">
        <v>607</v>
      </c>
      <c r="C24" s="125" t="s">
        <v>608</v>
      </c>
      <c r="D24" s="508">
        <v>8.1</v>
      </c>
      <c r="E24" s="44" t="s">
        <v>13</v>
      </c>
      <c r="F24" s="141" t="s">
        <v>13</v>
      </c>
      <c r="G24" s="141" t="s">
        <v>13</v>
      </c>
      <c r="H24" s="141" t="s">
        <v>13</v>
      </c>
      <c r="I24" s="141" t="s">
        <v>13</v>
      </c>
      <c r="J24" s="141" t="s">
        <v>13</v>
      </c>
    </row>
    <row r="25" spans="2:10" x14ac:dyDescent="0.35">
      <c r="B25" s="8">
        <v>2</v>
      </c>
      <c r="C25" s="125" t="s">
        <v>609</v>
      </c>
      <c r="D25" s="498">
        <v>2879.6</v>
      </c>
      <c r="E25" s="499">
        <v>2879.6</v>
      </c>
      <c r="F25" s="141" t="s">
        <v>13</v>
      </c>
      <c r="G25" s="141" t="s">
        <v>13</v>
      </c>
      <c r="H25" s="141" t="s">
        <v>13</v>
      </c>
      <c r="I25" s="141" t="s">
        <v>13</v>
      </c>
      <c r="J25" s="141" t="s">
        <v>13</v>
      </c>
    </row>
    <row r="26" spans="2:10" x14ac:dyDescent="0.35">
      <c r="B26" s="8">
        <v>3</v>
      </c>
      <c r="C26" s="502" t="s">
        <v>610</v>
      </c>
      <c r="D26" s="498">
        <v>106.7</v>
      </c>
      <c r="E26" s="499">
        <v>106.7</v>
      </c>
      <c r="F26" s="141" t="s">
        <v>13</v>
      </c>
      <c r="G26" s="141" t="s">
        <v>13</v>
      </c>
      <c r="H26" s="141" t="s">
        <v>13</v>
      </c>
      <c r="I26" s="141" t="s">
        <v>13</v>
      </c>
      <c r="J26" s="141" t="s">
        <v>13</v>
      </c>
    </row>
    <row r="27" spans="2:10" x14ac:dyDescent="0.35">
      <c r="B27" s="507" t="s">
        <v>611</v>
      </c>
      <c r="C27" s="5" t="s">
        <v>612</v>
      </c>
      <c r="D27" s="498">
        <v>5</v>
      </c>
      <c r="E27" s="499">
        <v>5</v>
      </c>
      <c r="F27" s="141" t="s">
        <v>13</v>
      </c>
      <c r="G27" s="141" t="s">
        <v>13</v>
      </c>
      <c r="H27" s="141" t="s">
        <v>13</v>
      </c>
      <c r="I27" s="141" t="s">
        <v>13</v>
      </c>
      <c r="J27" s="141" t="s">
        <v>13</v>
      </c>
    </row>
    <row r="28" spans="2:10" x14ac:dyDescent="0.35">
      <c r="B28" s="8">
        <v>5</v>
      </c>
      <c r="C28" s="502" t="s">
        <v>583</v>
      </c>
      <c r="D28" s="498">
        <v>17.899999999999999</v>
      </c>
      <c r="E28" s="499">
        <v>17.2</v>
      </c>
      <c r="F28" s="141" t="s">
        <v>13</v>
      </c>
      <c r="G28" s="141" t="s">
        <v>13</v>
      </c>
      <c r="H28" s="141" t="s">
        <v>13</v>
      </c>
      <c r="I28" s="141" t="s">
        <v>13</v>
      </c>
      <c r="J28" s="141" t="s">
        <v>13</v>
      </c>
    </row>
    <row r="29" spans="2:10" x14ac:dyDescent="0.35">
      <c r="B29" s="481" t="s">
        <v>581</v>
      </c>
      <c r="C29" s="482" t="s">
        <v>613</v>
      </c>
      <c r="D29" s="505">
        <v>3017.2999999999997</v>
      </c>
      <c r="E29" s="505">
        <v>3008.4999999999995</v>
      </c>
      <c r="F29" s="141" t="s">
        <v>13</v>
      </c>
      <c r="G29" s="141" t="s">
        <v>13</v>
      </c>
      <c r="H29" s="141" t="s">
        <v>13</v>
      </c>
      <c r="I29" s="141" t="s">
        <v>13</v>
      </c>
      <c r="J29" s="141" t="s">
        <v>13</v>
      </c>
    </row>
    <row r="30" spans="2:10" x14ac:dyDescent="0.35">
      <c r="F30" s="53"/>
    </row>
  </sheetData>
  <mergeCells count="3">
    <mergeCell ref="D7:D8"/>
    <mergeCell ref="E7:E8"/>
    <mergeCell ref="F7:J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13B9D-EE82-4742-B61E-230E2BEDB754}">
  <dimension ref="B1:L26"/>
  <sheetViews>
    <sheetView zoomScaleNormal="100" workbookViewId="0"/>
  </sheetViews>
  <sheetFormatPr defaultRowHeight="15.5" x14ac:dyDescent="0.35"/>
  <cols>
    <col min="1" max="1" width="8.7265625" style="5" customWidth="1"/>
    <col min="2" max="2" width="8.7265625" style="5"/>
    <col min="3" max="3" width="69.453125" style="5" customWidth="1"/>
    <col min="4" max="8" width="22.6328125" style="5" customWidth="1"/>
    <col min="9" max="16384" width="8.7265625" style="5"/>
  </cols>
  <sheetData>
    <row r="1" spans="2:12" ht="22" customHeight="1" x14ac:dyDescent="0.35"/>
    <row r="2" spans="2:12" x14ac:dyDescent="0.35">
      <c r="B2" s="36" t="s">
        <v>621</v>
      </c>
      <c r="C2" s="36"/>
      <c r="D2" s="36"/>
      <c r="E2" s="36"/>
      <c r="F2" s="696"/>
      <c r="G2" s="696"/>
      <c r="H2" s="696"/>
    </row>
    <row r="3" spans="2:12" x14ac:dyDescent="0.35">
      <c r="B3" s="7" t="s">
        <v>93</v>
      </c>
      <c r="D3" s="80"/>
      <c r="E3" s="80"/>
      <c r="F3" s="80"/>
      <c r="G3" s="80"/>
      <c r="H3" s="80"/>
    </row>
    <row r="4" spans="2:12" x14ac:dyDescent="0.35">
      <c r="B4" s="697"/>
      <c r="C4" s="80"/>
      <c r="D4" s="80"/>
      <c r="E4" s="80"/>
      <c r="F4" s="80"/>
      <c r="G4" s="80"/>
      <c r="H4" s="80"/>
    </row>
    <row r="5" spans="2:12" x14ac:dyDescent="0.35">
      <c r="B5" s="691"/>
      <c r="C5" s="692"/>
      <c r="D5" s="38" t="s">
        <v>0</v>
      </c>
      <c r="E5" s="38" t="s">
        <v>14</v>
      </c>
      <c r="F5" s="38" t="s">
        <v>15</v>
      </c>
      <c r="G5" s="38" t="s">
        <v>16</v>
      </c>
      <c r="H5" s="38" t="s">
        <v>17</v>
      </c>
    </row>
    <row r="6" spans="2:12" ht="20.5" customHeight="1" x14ac:dyDescent="0.35">
      <c r="B6" s="56"/>
      <c r="C6" s="59"/>
      <c r="D6" s="1062" t="s">
        <v>11</v>
      </c>
      <c r="E6" s="1062" t="s">
        <v>622</v>
      </c>
      <c r="F6" s="1062"/>
      <c r="G6" s="1062"/>
      <c r="H6" s="1062"/>
    </row>
    <row r="7" spans="2:12" ht="48" customHeight="1" x14ac:dyDescent="0.35">
      <c r="B7" s="693"/>
      <c r="C7" s="694"/>
      <c r="D7" s="1062"/>
      <c r="E7" s="35" t="s">
        <v>623</v>
      </c>
      <c r="F7" s="35" t="s">
        <v>624</v>
      </c>
      <c r="G7" s="336" t="s">
        <v>625</v>
      </c>
      <c r="H7" s="35" t="s">
        <v>626</v>
      </c>
    </row>
    <row r="8" spans="2:12" ht="31" x14ac:dyDescent="0.35">
      <c r="B8" s="698">
        <v>1</v>
      </c>
      <c r="C8" s="699" t="s">
        <v>627</v>
      </c>
      <c r="D8" s="82">
        <v>3307.8999999999992</v>
      </c>
      <c r="E8" s="82">
        <f>D8</f>
        <v>3307.8999999999992</v>
      </c>
      <c r="F8" s="700" t="s">
        <v>13</v>
      </c>
      <c r="G8" s="700" t="s">
        <v>13</v>
      </c>
      <c r="H8" s="700" t="s">
        <v>13</v>
      </c>
    </row>
    <row r="9" spans="2:12" ht="31" x14ac:dyDescent="0.35">
      <c r="B9" s="698">
        <v>2</v>
      </c>
      <c r="C9" s="699" t="s">
        <v>628</v>
      </c>
      <c r="D9" s="82">
        <v>3008.5</v>
      </c>
      <c r="E9" s="700" t="s">
        <v>13</v>
      </c>
      <c r="F9" s="700" t="s">
        <v>13</v>
      </c>
      <c r="G9" s="700" t="s">
        <v>13</v>
      </c>
      <c r="H9" s="700" t="s">
        <v>13</v>
      </c>
    </row>
    <row r="10" spans="2:12" x14ac:dyDescent="0.35">
      <c r="B10" s="698">
        <v>3</v>
      </c>
      <c r="C10" s="699" t="s">
        <v>629</v>
      </c>
      <c r="D10" s="84">
        <f>D8-D9</f>
        <v>299.39999999999918</v>
      </c>
      <c r="E10" s="84" t="s">
        <v>13</v>
      </c>
      <c r="F10" s="701" t="s">
        <v>13</v>
      </c>
      <c r="G10" s="701" t="s">
        <v>13</v>
      </c>
      <c r="H10" s="700" t="s">
        <v>13</v>
      </c>
    </row>
    <row r="11" spans="2:12" x14ac:dyDescent="0.35">
      <c r="B11" s="698">
        <v>4</v>
      </c>
      <c r="C11" s="699" t="s">
        <v>630</v>
      </c>
      <c r="D11" s="82">
        <f>'EU LR2'!D37</f>
        <v>283.04366456000002</v>
      </c>
      <c r="E11" s="82">
        <f>+D11</f>
        <v>283.04366456000002</v>
      </c>
      <c r="G11" s="700" t="s">
        <v>13</v>
      </c>
      <c r="H11" s="695"/>
      <c r="J11" s="702"/>
      <c r="K11" s="702"/>
      <c r="L11" s="702"/>
    </row>
    <row r="12" spans="2:12" x14ac:dyDescent="0.35">
      <c r="B12" s="81">
        <v>5</v>
      </c>
      <c r="C12" s="65" t="s">
        <v>631</v>
      </c>
      <c r="D12" s="82">
        <v>0</v>
      </c>
      <c r="E12" s="60" t="s">
        <v>13</v>
      </c>
      <c r="F12" s="700" t="s">
        <v>13</v>
      </c>
      <c r="G12" s="700" t="s">
        <v>13</v>
      </c>
      <c r="H12" s="695"/>
    </row>
    <row r="13" spans="2:12" ht="31" x14ac:dyDescent="0.35">
      <c r="B13" s="81">
        <v>6</v>
      </c>
      <c r="C13" s="65" t="s">
        <v>632</v>
      </c>
      <c r="D13" s="60" t="s">
        <v>13</v>
      </c>
      <c r="E13" s="60" t="s">
        <v>13</v>
      </c>
      <c r="F13" s="700" t="s">
        <v>13</v>
      </c>
      <c r="G13" s="700" t="s">
        <v>13</v>
      </c>
      <c r="H13" s="695"/>
    </row>
    <row r="14" spans="2:12" x14ac:dyDescent="0.35">
      <c r="B14" s="81">
        <v>7</v>
      </c>
      <c r="C14" s="65" t="s">
        <v>633</v>
      </c>
      <c r="D14" s="60" t="s">
        <v>13</v>
      </c>
      <c r="E14" s="60" t="s">
        <v>13</v>
      </c>
      <c r="F14" s="700" t="s">
        <v>13</v>
      </c>
      <c r="G14" s="700" t="s">
        <v>13</v>
      </c>
      <c r="H14" s="695"/>
    </row>
    <row r="15" spans="2:12" ht="31" x14ac:dyDescent="0.35">
      <c r="B15" s="81">
        <v>8</v>
      </c>
      <c r="C15" s="65" t="s">
        <v>634</v>
      </c>
      <c r="D15" s="60" t="s">
        <v>13</v>
      </c>
      <c r="E15" s="60" t="s">
        <v>13</v>
      </c>
      <c r="F15" s="700" t="s">
        <v>13</v>
      </c>
      <c r="G15" s="700" t="s">
        <v>13</v>
      </c>
      <c r="H15" s="695"/>
    </row>
    <row r="16" spans="2:12" x14ac:dyDescent="0.35">
      <c r="B16" s="81">
        <v>9</v>
      </c>
      <c r="C16" s="65" t="s">
        <v>635</v>
      </c>
      <c r="D16" s="82">
        <f>'EU LR2'!D38</f>
        <v>-244.79827768500002</v>
      </c>
      <c r="E16" s="82">
        <f>+D16</f>
        <v>-244.79827768500002</v>
      </c>
      <c r="F16" s="700" t="s">
        <v>13</v>
      </c>
      <c r="G16" s="700" t="s">
        <v>13</v>
      </c>
      <c r="H16" s="695"/>
    </row>
    <row r="17" spans="2:8" x14ac:dyDescent="0.35">
      <c r="B17" s="81">
        <v>10</v>
      </c>
      <c r="C17" s="65" t="s">
        <v>636</v>
      </c>
      <c r="D17" s="60" t="s">
        <v>13</v>
      </c>
      <c r="E17" s="60" t="s">
        <v>13</v>
      </c>
      <c r="F17" s="700" t="s">
        <v>13</v>
      </c>
      <c r="G17" s="700" t="s">
        <v>13</v>
      </c>
      <c r="H17" s="695"/>
    </row>
    <row r="18" spans="2:8" x14ac:dyDescent="0.35">
      <c r="B18" s="81">
        <v>11</v>
      </c>
      <c r="C18" s="65" t="s">
        <v>637</v>
      </c>
      <c r="D18" s="82">
        <v>-17.5</v>
      </c>
      <c r="E18" s="818">
        <v>-17.5</v>
      </c>
      <c r="F18" s="700" t="s">
        <v>13</v>
      </c>
      <c r="G18" s="700" t="s">
        <v>13</v>
      </c>
      <c r="H18" s="695"/>
    </row>
    <row r="19" spans="2:8" ht="26.5" customHeight="1" x14ac:dyDescent="0.35">
      <c r="B19" s="698">
        <v>12</v>
      </c>
      <c r="C19" s="699" t="s">
        <v>638</v>
      </c>
      <c r="D19" s="82">
        <f>D8+D11+D12+D16+D18</f>
        <v>3328.6453868749991</v>
      </c>
      <c r="E19" s="700" t="s">
        <v>13</v>
      </c>
      <c r="F19" s="700" t="s">
        <v>13</v>
      </c>
      <c r="G19" s="700" t="s">
        <v>13</v>
      </c>
      <c r="H19" s="700" t="s">
        <v>13</v>
      </c>
    </row>
    <row r="20" spans="2:8" x14ac:dyDescent="0.35">
      <c r="C20" s="703"/>
      <c r="D20" s="53"/>
    </row>
    <row r="21" spans="2:8" x14ac:dyDescent="0.35">
      <c r="C21" s="14"/>
      <c r="D21" s="53"/>
    </row>
    <row r="22" spans="2:8" x14ac:dyDescent="0.35">
      <c r="C22" s="14"/>
      <c r="D22" s="53"/>
    </row>
    <row r="26" spans="2:8" x14ac:dyDescent="0.35">
      <c r="D26" s="704"/>
    </row>
  </sheetData>
  <mergeCells count="2">
    <mergeCell ref="D6:D7"/>
    <mergeCell ref="E6:H6"/>
  </mergeCells>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69</vt:i4>
      </vt:variant>
    </vt:vector>
  </HeadingPairs>
  <TitlesOfParts>
    <vt:vector size="69" baseType="lpstr">
      <vt:lpstr>Mgmt. resolution and signatures</vt:lpstr>
      <vt:lpstr>TOC</vt:lpstr>
      <vt:lpstr>EU OV1</vt:lpstr>
      <vt:lpstr>EU KM1</vt:lpstr>
      <vt:lpstr>EU OVC</vt:lpstr>
      <vt:lpstr>EU OVA</vt:lpstr>
      <vt:lpstr>EU OVB</vt:lpstr>
      <vt:lpstr>EU LI1</vt:lpstr>
      <vt:lpstr>EU LI2</vt:lpstr>
      <vt:lpstr>EU LI3</vt:lpstr>
      <vt:lpstr>EU LIA</vt:lpstr>
      <vt:lpstr>EU LIB</vt:lpstr>
      <vt:lpstr>EU PV1</vt:lpstr>
      <vt:lpstr>EU CC1</vt:lpstr>
      <vt:lpstr>EU CC2</vt:lpstr>
      <vt:lpstr>EU CCA</vt:lpstr>
      <vt:lpstr>EU CCyB1</vt:lpstr>
      <vt:lpstr>EU CCyB2</vt:lpstr>
      <vt:lpstr>EU LR1</vt:lpstr>
      <vt:lpstr>EU LR2</vt:lpstr>
      <vt:lpstr>EU LR3</vt:lpstr>
      <vt:lpstr>EU LRA</vt:lpstr>
      <vt:lpstr>EU LIQA</vt:lpstr>
      <vt:lpstr>EU LIQ1</vt:lpstr>
      <vt:lpstr>EU LIQB</vt:lpstr>
      <vt:lpstr>EU LIQ2</vt:lpstr>
      <vt:lpstr>EU CRA</vt:lpstr>
      <vt:lpstr>EU CRB</vt:lpstr>
      <vt:lpstr>EU CR1</vt:lpstr>
      <vt:lpstr>EU CR1-A</vt:lpstr>
      <vt:lpstr>EU CR2</vt:lpstr>
      <vt:lpstr>EU CQ1</vt:lpstr>
      <vt:lpstr>EU CQ3</vt:lpstr>
      <vt:lpstr>EU CQ4</vt:lpstr>
      <vt:lpstr>EU CQ5</vt:lpstr>
      <vt:lpstr>EU CRC</vt:lpstr>
      <vt:lpstr>EU CR3</vt:lpstr>
      <vt:lpstr>EU CRD</vt:lpstr>
      <vt:lpstr>EU CR4</vt:lpstr>
      <vt:lpstr>EU CR5</vt:lpstr>
      <vt:lpstr>EU MRA</vt:lpstr>
      <vt:lpstr>EU MR1</vt:lpstr>
      <vt:lpstr>EU ORA</vt:lpstr>
      <vt:lpstr>EU OR2</vt:lpstr>
      <vt:lpstr>EU OR3</vt:lpstr>
      <vt:lpstr>EU REMA</vt:lpstr>
      <vt:lpstr>EU REM1</vt:lpstr>
      <vt:lpstr>EU REM5</vt:lpstr>
      <vt:lpstr>EU REM2</vt:lpstr>
      <vt:lpstr>EU AE1</vt:lpstr>
      <vt:lpstr>EU AE2</vt:lpstr>
      <vt:lpstr>EU AE3</vt:lpstr>
      <vt:lpstr>EU AE4</vt:lpstr>
      <vt:lpstr>Qualitative-Environmental risk </vt:lpstr>
      <vt:lpstr>Qualitative-Social risk</vt:lpstr>
      <vt:lpstr>Qualitative-Governance risk</vt:lpstr>
      <vt:lpstr>1.CC Transition risk-Banking b.</vt:lpstr>
      <vt:lpstr>2.CC Trans-BB.RE collateral</vt:lpstr>
      <vt:lpstr>3.CC Trans-BB.alignment metrics</vt:lpstr>
      <vt:lpstr>4.CC Transition-toppollutcomp</vt:lpstr>
      <vt:lpstr>5.CC Physical risk</vt:lpstr>
      <vt:lpstr>6. Summary GAR </vt:lpstr>
      <vt:lpstr>7.Mitigating actions-GAR assets</vt:lpstr>
      <vt:lpstr>8.Mitigating actions - GAR %</vt:lpstr>
      <vt:lpstr>9.Mitigating actions-BTAR</vt:lpstr>
      <vt:lpstr>10.Other mitigating actions</vt:lpstr>
      <vt:lpstr>EU IRRBBA</vt:lpstr>
      <vt:lpstr>EU IRRBB1</vt:lpstr>
      <vt:lpstr>EU CAE1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Häli Eelma</dc:creator>
  <cp:lastModifiedBy>Teet Smidt</cp:lastModifiedBy>
  <dcterms:created xsi:type="dcterms:W3CDTF">2026-05-25T14:18:47Z</dcterms:created>
  <dcterms:modified xsi:type="dcterms:W3CDTF">2026-06-01T16:56:28Z</dcterms:modified>
</cp:coreProperties>
</file>